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ousova\Documents\vzory Kros\"/>
    </mc:Choice>
  </mc:AlternateContent>
  <bookViews>
    <workbookView xWindow="0" yWindow="0" windowWidth="0" windowHeight="0"/>
  </bookViews>
  <sheets>
    <sheet name="Rekapitulace stavby" sheetId="1" r:id="rId1"/>
    <sheet name="2017J-080 - Lokální biok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'2017J-080 - Lokální bioko...'!$C$119:$K$214</definedName>
    <definedName name="_xlnm.Print_Area" localSheetId="1">'2017J-080 - Lokální bioko...'!$C$82:$J$103,'2017J-080 - Lokální bioko...'!$C$109:$K$214</definedName>
    <definedName name="_xlnm.Print_Titles" localSheetId="1">'2017J-080 - Lokální bioko...'!$119:$119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13"/>
  <c r="BH213"/>
  <c r="BG213"/>
  <c r="BF213"/>
  <c r="T213"/>
  <c r="T212"/>
  <c r="R213"/>
  <c r="R212"/>
  <c r="P213"/>
  <c r="P212"/>
  <c r="BI210"/>
  <c r="BH210"/>
  <c r="BG210"/>
  <c r="BF210"/>
  <c r="T210"/>
  <c r="T209"/>
  <c r="T208"/>
  <c r="R210"/>
  <c r="R209"/>
  <c r="R208"/>
  <c r="P210"/>
  <c r="P209"/>
  <c r="P208"/>
  <c r="BI204"/>
  <c r="BH204"/>
  <c r="BG204"/>
  <c r="BF204"/>
  <c r="T204"/>
  <c r="T203"/>
  <c r="R204"/>
  <c r="R203"/>
  <c r="P204"/>
  <c r="P203"/>
  <c r="BI201"/>
  <c r="BH201"/>
  <c r="BG201"/>
  <c r="BF201"/>
  <c r="T201"/>
  <c r="T200"/>
  <c r="R201"/>
  <c r="R200"/>
  <c r="P201"/>
  <c r="P200"/>
  <c r="BI197"/>
  <c r="BH197"/>
  <c r="BG197"/>
  <c r="BF197"/>
  <c r="T197"/>
  <c r="T196"/>
  <c r="R197"/>
  <c r="R196"/>
  <c r="P197"/>
  <c r="P196"/>
  <c r="BI192"/>
  <c r="BH192"/>
  <c r="BG192"/>
  <c r="BF192"/>
  <c r="T192"/>
  <c r="R192"/>
  <c r="P192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7"/>
  <c r="BH157"/>
  <c r="BG157"/>
  <c r="BF157"/>
  <c r="T157"/>
  <c r="R157"/>
  <c r="P157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39"/>
  <c r="BH139"/>
  <c r="BG139"/>
  <c r="BF139"/>
  <c r="T139"/>
  <c r="R139"/>
  <c r="P139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J116"/>
  <c r="F114"/>
  <c r="E112"/>
  <c r="J89"/>
  <c r="F87"/>
  <c r="E85"/>
  <c r="J22"/>
  <c r="E22"/>
  <c r="J90"/>
  <c r="J21"/>
  <c r="J16"/>
  <c r="E16"/>
  <c r="F117"/>
  <c r="J15"/>
  <c r="J13"/>
  <c r="E13"/>
  <c r="F116"/>
  <c r="J12"/>
  <c r="J10"/>
  <c r="J87"/>
  <c i="1" r="L90"/>
  <c r="AM90"/>
  <c r="AM89"/>
  <c r="L89"/>
  <c r="AM87"/>
  <c r="L87"/>
  <c r="L85"/>
  <c r="L84"/>
  <c i="2" r="BK213"/>
  <c r="BK204"/>
  <c r="BK197"/>
  <c r="J187"/>
  <c r="J183"/>
  <c r="BK179"/>
  <c r="BK177"/>
  <c r="J169"/>
  <c r="J164"/>
  <c r="BK157"/>
  <c r="BK150"/>
  <c r="BK148"/>
  <c r="BK146"/>
  <c r="BK133"/>
  <c r="BK131"/>
  <c r="J127"/>
  <c r="J123"/>
  <c r="BK210"/>
  <c r="J204"/>
  <c r="J197"/>
  <c r="J192"/>
  <c r="BK187"/>
  <c r="J177"/>
  <c r="BK173"/>
  <c r="BK169"/>
  <c r="J162"/>
  <c r="J157"/>
  <c r="J148"/>
  <c r="BK144"/>
  <c r="J139"/>
  <c r="BK127"/>
  <c r="J213"/>
  <c r="J210"/>
  <c r="J201"/>
  <c r="BK192"/>
  <c r="BK183"/>
  <c r="J179"/>
  <c r="J173"/>
  <c r="BK166"/>
  <c r="J146"/>
  <c r="J131"/>
  <c r="BK123"/>
  <c i="1" r="AS94"/>
  <c i="2" r="BK201"/>
  <c r="J166"/>
  <c r="BK164"/>
  <c r="BK162"/>
  <c r="J150"/>
  <c r="J144"/>
  <c r="BK139"/>
  <c r="J133"/>
  <c l="1" r="R122"/>
  <c r="R121"/>
  <c r="R120"/>
  <c r="T122"/>
  <c r="T121"/>
  <c r="T120"/>
  <c r="P122"/>
  <c r="P121"/>
  <c r="P120"/>
  <c i="1" r="AU95"/>
  <c i="2" r="BK122"/>
  <c r="J122"/>
  <c r="J96"/>
  <c r="F90"/>
  <c r="BE123"/>
  <c r="BE127"/>
  <c r="BE133"/>
  <c r="BE150"/>
  <c r="BE166"/>
  <c r="BE169"/>
  <c r="BE187"/>
  <c r="BE192"/>
  <c r="BE210"/>
  <c r="F89"/>
  <c r="BE131"/>
  <c r="BE139"/>
  <c r="BE146"/>
  <c r="BE148"/>
  <c r="BE157"/>
  <c r="BE173"/>
  <c r="BE177"/>
  <c r="BE179"/>
  <c r="BE204"/>
  <c r="BK200"/>
  <c r="J200"/>
  <c r="J98"/>
  <c r="BK203"/>
  <c r="J203"/>
  <c r="J99"/>
  <c r="J114"/>
  <c r="J117"/>
  <c r="BE164"/>
  <c r="BE183"/>
  <c r="BE144"/>
  <c r="BE162"/>
  <c r="BE197"/>
  <c r="BE201"/>
  <c r="BE213"/>
  <c r="BK196"/>
  <c r="J196"/>
  <c r="J97"/>
  <c r="BK209"/>
  <c r="J209"/>
  <c r="J101"/>
  <c r="BK212"/>
  <c r="J212"/>
  <c r="J102"/>
  <c r="F32"/>
  <c i="1" r="BA95"/>
  <c r="BA94"/>
  <c r="W30"/>
  <c i="2" r="F34"/>
  <c i="1" r="BC95"/>
  <c r="BC94"/>
  <c r="AY94"/>
  <c i="2" r="F35"/>
  <c i="1" r="BD95"/>
  <c r="BD94"/>
  <c r="W33"/>
  <c i="2" r="F33"/>
  <c i="1" r="BB95"/>
  <c r="BB94"/>
  <c r="AX94"/>
  <c i="2" r="J32"/>
  <c i="1" r="AW95"/>
  <c r="AU94"/>
  <c i="2" l="1" r="BK121"/>
  <c r="J121"/>
  <c r="J95"/>
  <c r="BK208"/>
  <c r="J208"/>
  <c r="J100"/>
  <c i="1" r="AW94"/>
  <c r="AK30"/>
  <c r="W31"/>
  <c i="2" r="F31"/>
  <c i="1" r="AZ95"/>
  <c r="AZ94"/>
  <c r="W29"/>
  <c r="W32"/>
  <c i="2" r="J31"/>
  <c i="1" r="AV95"/>
  <c r="AT95"/>
  <c i="2" l="1" r="BK120"/>
  <c r="J120"/>
  <c i="1" r="AV94"/>
  <c r="AK29"/>
  <c i="2" r="J28"/>
  <c i="1" r="AG95"/>
  <c r="AN95"/>
  <c i="2" l="1" r="J94"/>
  <c r="J37"/>
  <c i="1"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<sst xmlns="http://schemas.openxmlformats.org/spreadsheetml/2006/main">
  <si>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</si>
  <si>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</si>
  <si>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</si>
  <si>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</si>
  <si>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</si>
  <si>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{a508802e-b59b-4be7-b222-e2a41b447004}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</si>
  <si>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</si>
  <si>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</si>
  <si>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</si>
  <si>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</si>
  <si>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</si>
  <si>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</si>
  <si>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</si>
  <si>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</si>
  <si>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2017J-080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</si>
  <si>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</si>
  <si>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</si>
  <si>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Lokální biokoridory 35A a 35C v k.ú. Radyně (objekt 5D)</t>
  </si>
  <si>
    <t>KSO:</t>
  </si>
  <si>
    <t>CC-CZ:</t>
  </si>
  <si>
    <t>Místo:</t>
  </si>
  <si>
    <t>Radyně</t>
  </si>
  <si>
    <t>Datum:</t>
  </si>
  <si>
    <t>25. 8. 2017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</si>
  <si>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</si>
  <si>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</si>
  <si>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</si>
  <si>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</si>
  <si>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</si>
  <si>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</si>
  <si>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</si>
  <si>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PONTIKA s..r.o.</t>
  </si>
  <si>
    <t>True</t>
  </si>
  <si>
    <t>Zpracovatel:</t>
  </si>
  <si>
    <t>Poznámka:</t>
  </si>
  <si>
    <t>Soupis prací je sestaven za využití položek Cenové soustavy ÚRS. Cenové a technické podmínky položek Cenové soustavy ÚRS, které nejsou uvedeny v soupisu prací (tzv. úvodní části katalogů) jsou neomezeně dálkově k dispozici na www.cs-urs.cz . Položky soupisu prací, které nemají ve sloupci "Cenová soustava" uveden žádný údaj (nebo R-položka), nepocházá z Cenové soustavy ÚRS._x000d__x000d__x000d_
_x000d__x000d__x000d_
Jména výrobců a obchodní názvy u položek jsou pouze informativní, uvedené jako reference technických parametrů,_x000d__x000d__x000d_
vzájemné kompatibility zařízení a dostupnosti odborného servisu. Lze použít výrobky ekvivalentních vlastností jiných výrobců._x000d__x000d__x000d_
_x000d__x000d__x000d_
Nedílnou součástí Rozpočtu a Výkazu výměr je projektová dokumentace. Nabídkové ceny mohou být vytvářeny dle Výkazu výměr pouze s projektem a jeho Výkazem výměr._x000d_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</si>
  <si>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</si>
  <si>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</si>
  <si>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</si>
  <si>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</si>
  <si>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</si>
  <si>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</si>
  <si>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</si>
  <si>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</si>
  <si>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</si>
  <si>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</si>
  <si>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</si>
  <si>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</si>
  <si>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</si>
  <si>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</si>
  <si>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</si>
  <si>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</si>
  <si>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</si>
  <si>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</si>
  <si>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</si>
  <si>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</si>
  <si>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</si>
  <si>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</si>
  <si>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</si>
  <si>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</si>
  <si>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</si>
  <si>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</si>
  <si>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</si>
  <si>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</si>
  <si>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</si>
  <si>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</si>
  <si>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</si>
  <si>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</si>
  <si>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</si>
  <si>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</si>
  <si>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</si>
  <si>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</si>
  <si>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</si>
  <si>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</si>
  <si>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</si>
  <si>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</si>
  <si>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</si>
  <si>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</si>
  <si>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</si>
  <si>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</si>
  <si>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</si>
  <si>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</si>
  <si>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</si>
  <si>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</si>
  <si>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</si>
  <si>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Soupis prací je sestaven za využití položek Cenové soustavy ÚRS. Cenové a technické podmínky položek Cenové soustavy ÚRS, které nejsou uvedeny v soupisu prací (tzv. úvodní části katalogů) jsou neomezeně dálkově k dispozici na www.cs-urs.cz . Položky soupisu prací, které nemají ve sloupci "Cenová soustava" uveden žádný údaj (nebo R-položka), nepocházá z Cenové soustavy ÚRS._x000d__x000d_ _x000d__x000d_ Jména výrobců a obchodní názvy u položek jsou pouze informativní, uvedené jako reference technických parametrů,_x000d__x000d_ vzájemné kompatibility zařízení a dostupnosti odborného servisu. Lze použít výrobky ekvivalentních vlastností jiných výrobců._x000d__x000d_ _x000d__x000d_ Nedílnou součástí Rozpočtu a Výkazu výměr je projektová dokumentace. Nabídkové ceny mohou být vytvářeny dle Výkazu výměr pouze s projektem a jeho Výkazem výměr._x000d_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</si>
  <si>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</si>
  <si>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</si>
  <si>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</si>
  <si>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</si>
  <si>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</si>
  <si>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</si>
  <si>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</si>
  <si>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</si>
  <si>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</si>
  <si>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</si>
  <si>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</si>
  <si>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</si>
  <si>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</si>
  <si>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</si>
  <si>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</si>
  <si>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</si>
  <si>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</si>
  <si>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</si>
  <si>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</si>
  <si>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</si>
  <si>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</si>
  <si>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</si>
  <si>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</si>
  <si>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</si>
  <si>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</si>
  <si>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</si>
  <si>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</si>
  <si>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</si>
  <si>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</si>
  <si>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</si>
  <si>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</si>
  <si>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183101114</t>
  </si>
  <si>
    <t>Hloubení jamek bez výměny půdy zeminy tř 1 až 4 objem do 0,125 m3 v rovině a svahu do 1:5</t>
  </si>
  <si>
    <t>kus</t>
  </si>
  <si>
    <t>4</t>
  </si>
  <si>
    <t>-1848162325</t>
  </si>
  <si>
    <t>PP</t>
  </si>
  <si>
    <t>Hloubení jamek pro vysazování rostlin v zemině tř.1 až 4 bez výměny půdy v rovině nebo na svahu do 1:5, objemu přes 0,05 do 0,125 m3</t>
  </si>
  <si>
    <t>VV</t>
  </si>
  <si>
    <t xml:space="preserve">" pro stromy"  350</t>
  </si>
  <si>
    <t>Součet</t>
  </si>
  <si>
    <t>183111114</t>
  </si>
  <si>
    <t>Hloubení jamek bez výměny půdy zeminy tř 1 až 4 objem do 0,02 m3 v rovině a svahu do 1:5</t>
  </si>
  <si>
    <t>-836844153</t>
  </si>
  <si>
    <t>Hloubení jamek pro vysazování rostlin v zemině tř.1 až 4 bez výměny půdy v rovině nebo na svahu do 1:5, objemu přes 0,01 do 0,02 m3</t>
  </si>
  <si>
    <t>" pro keře" 50</t>
  </si>
  <si>
    <t>3</t>
  </si>
  <si>
    <t>184102111</t>
  </si>
  <si>
    <t>Výsadba dřeviny s balem D do 0,2 m do jamky se zalitím v rovině a svahu do 1:5</t>
  </si>
  <si>
    <t>-59214600</t>
  </si>
  <si>
    <t>Výsadba dřeviny s balem do předem vyhloubené jamky se zalitím v rovině nebo na svahu do 1:5, při průměru balu přes 100 do 200 mm</t>
  </si>
  <si>
    <t>M</t>
  </si>
  <si>
    <t>026500003</t>
  </si>
  <si>
    <t>Trnka (Prunus spinosa) 40-60 cm K3</t>
  </si>
  <si>
    <t>8</t>
  </si>
  <si>
    <t>-1301247480</t>
  </si>
  <si>
    <t>P</t>
  </si>
  <si>
    <t>Poznámka k položce:_x000d_
Poznámka k položce: Trnka (Prunus spinosa) 40-60 cm K3</t>
  </si>
  <si>
    <t>" VP 2" 20</t>
  </si>
  <si>
    <t>" VP 5" 20</t>
  </si>
  <si>
    <t>5</t>
  </si>
  <si>
    <t>026500004</t>
  </si>
  <si>
    <t>Líska obecná (Corylus avellana) 40-60 cm K3</t>
  </si>
  <si>
    <t>-1834095593</t>
  </si>
  <si>
    <t>Poznámka k položce:_x000d_
Poznámka k položce: Líska obecná (Corylus avellana) 40-60 cm K3</t>
  </si>
  <si>
    <t>" VP 5" 10</t>
  </si>
  <si>
    <t>6</t>
  </si>
  <si>
    <t>184102113</t>
  </si>
  <si>
    <t>Výsadba dřeviny s balem D do 0,4 m do jamky se zalitím v rovině a svahu do 1:5</t>
  </si>
  <si>
    <t>1956211612</t>
  </si>
  <si>
    <t>Výsadba dřeviny s balem do předem vyhloubené jamky se zalitím v rovině nebo na svahu do 1:5, při průměru balu přes 300 do 400 mm</t>
  </si>
  <si>
    <t>7</t>
  </si>
  <si>
    <t>026504520</t>
  </si>
  <si>
    <t>Buk lesní (Fagus sylvatica) 150 - 200 cm, ZB</t>
  </si>
  <si>
    <t>340090279</t>
  </si>
  <si>
    <t>026505150</t>
  </si>
  <si>
    <t>Lípa malolistá (Tilia cordata) 150 - 180 cm, KK</t>
  </si>
  <si>
    <t>2099641578</t>
  </si>
  <si>
    <t>9</t>
  </si>
  <si>
    <t>026500001</t>
  </si>
  <si>
    <t>Třešň ptačí (Prunus avium) 151-180 cm KR</t>
  </si>
  <si>
    <t>1718288391</t>
  </si>
  <si>
    <t>Poznámka k položce:_x000d_
Poznámka k položce: Třešň ptačí (Prunus avium) 151-180 cm PK</t>
  </si>
  <si>
    <t>" VP 1" 20</t>
  </si>
  <si>
    <t>" VP 3" 10</t>
  </si>
  <si>
    <t>" VP 4" 20</t>
  </si>
  <si>
    <t>10</t>
  </si>
  <si>
    <t>026500002</t>
  </si>
  <si>
    <t>Jasan ztepilý (Fraxinus excelsior) 151-180cm KR</t>
  </si>
  <si>
    <t>1855764246</t>
  </si>
  <si>
    <t>Poznámka k položce:_x000d_
Poznámka k položce: Jasan ztepilý (Fraxinus excelsior) 151-180cm KR</t>
  </si>
  <si>
    <t>11</t>
  </si>
  <si>
    <t>026503800</t>
  </si>
  <si>
    <t>Jeřáb obecný (Sorbus aucuparia) 150 - 180 cm, KK</t>
  </si>
  <si>
    <t>-485852677</t>
  </si>
  <si>
    <t>12</t>
  </si>
  <si>
    <t>026503690</t>
  </si>
  <si>
    <t>Dub zimní (Quercus petraea) 120 - 150 cm, KK</t>
  </si>
  <si>
    <t>320399262</t>
  </si>
  <si>
    <t>13</t>
  </si>
  <si>
    <t>184215132</t>
  </si>
  <si>
    <t>Ukotvení kmene dřevin třemi kůly D do 0,1 m délky do 2 m</t>
  </si>
  <si>
    <t>-143923965</t>
  </si>
  <si>
    <t>Ukotvení dřeviny kůly třemi kůly, délky přes 1 do 2 m</t>
  </si>
  <si>
    <t xml:space="preserve">Poznámka k položce:_x000d_
- celková cena zahrnuje 1050 spojek a 1050  úvazků </t>
  </si>
  <si>
    <t>14</t>
  </si>
  <si>
    <t>052171382</t>
  </si>
  <si>
    <t>tyče dřevěné impregnované pro vyvazování stromů dl. 200/5cm</t>
  </si>
  <si>
    <t>ks</t>
  </si>
  <si>
    <t>267744748</t>
  </si>
  <si>
    <t>350*3 "Přepočtené koeficientem množství</t>
  </si>
  <si>
    <t>184501121</t>
  </si>
  <si>
    <t>Zhotovení obalu z juty v jedné vrstvě v rovině a svahu do 1:5</t>
  </si>
  <si>
    <t>m2</t>
  </si>
  <si>
    <t>185090716</t>
  </si>
  <si>
    <t>Zhotovení obalu kmene a spodních částí větví stromu z juty v jedné vrstvě v rovině nebo na svahu do 1:5</t>
  </si>
  <si>
    <t>0,15*2,0*350</t>
  </si>
  <si>
    <t>16</t>
  </si>
  <si>
    <t>184911421</t>
  </si>
  <si>
    <t>Mulčování rostlin kůrou tl. do 0,1 m v rovině a svahu do 1:5</t>
  </si>
  <si>
    <t>495819031</t>
  </si>
  <si>
    <t>Mulčování vysazených rostlin mulčovací kůrou, tl. do 100 mm v rovině nebo na svahu do 1:5</t>
  </si>
  <si>
    <t>17</t>
  </si>
  <si>
    <t>103911000</t>
  </si>
  <si>
    <t>kůra mulčovací VL</t>
  </si>
  <si>
    <t>m3</t>
  </si>
  <si>
    <t>1852750401</t>
  </si>
  <si>
    <t>600*0,103 "Přepočtené koeficientem množství</t>
  </si>
  <si>
    <t>18</t>
  </si>
  <si>
    <t>185804513</t>
  </si>
  <si>
    <t>Odplevelení dřevin soliterních v rovině a svahu do 1:5</t>
  </si>
  <si>
    <t>-1715278852</t>
  </si>
  <si>
    <t>Odplevelení výsadeb v rovině nebo na svahu do 1:5 dřevin solitérních</t>
  </si>
  <si>
    <t xml:space="preserve">" stromů a siliterních keřů cca 1,0m2/ks  2 x ročně po dobu 1 roku" (350+50)*1,*2*1</t>
  </si>
  <si>
    <t>19</t>
  </si>
  <si>
    <t>185851121</t>
  </si>
  <si>
    <t>Dovoz vody pro zálivku rostlin za vzdálenost do 1000 m</t>
  </si>
  <si>
    <t>-1003534098</t>
  </si>
  <si>
    <t>Dovoz vody pro zálivku rostlin na vzdálenost do 1000 m</t>
  </si>
  <si>
    <t>" stromy 25l /ks po 3 roky 10x" 350*25/1000*10*3</t>
  </si>
  <si>
    <t xml:space="preserve">" keře 7,5l /ks po 3 roky 10x"  50*7,5/1000*10*3</t>
  </si>
  <si>
    <t>20</t>
  </si>
  <si>
    <t>185851129</t>
  </si>
  <si>
    <t>Příplatek k dovozu vody pro zálivku rostlin do 1000 m ZKD 1000 m</t>
  </si>
  <si>
    <t>-150443078</t>
  </si>
  <si>
    <t>Dovoz vody pro zálivku rostlin Příplatek k ceně za každých dalších i započatých 1000 m</t>
  </si>
  <si>
    <t>273,75*2 "Přepočtené koeficientem množství</t>
  </si>
  <si>
    <t>Svislé a kompletní konstrukce</t>
  </si>
  <si>
    <t>348951250</t>
  </si>
  <si>
    <t>Oplocení kultur v 1,5 m s drátěným pletivem</t>
  </si>
  <si>
    <t>m</t>
  </si>
  <si>
    <t>34993650</t>
  </si>
  <si>
    <t>Oplocení lesních kultur dřevěnými kůly průměru do 120 mm, bez impregnace, v osové vzdálenosti 3 m, v oplocení výšky 1,5 m, s drátěným pletivem výšky 1 m a s dvěma řadami ocelového drátu taženého, průměru 3 mm</t>
  </si>
  <si>
    <t>Poznámka k položce:_x000d_
- cena zharnuje kompletní montáž a veškerý potřebný materiál</t>
  </si>
  <si>
    <t>998</t>
  </si>
  <si>
    <t>Přesun hmot</t>
  </si>
  <si>
    <t>22</t>
  </si>
  <si>
    <t>998231311</t>
  </si>
  <si>
    <t>Přesun hmot pro sadovnické a krajinářské úpravy vodorovně do 5000 m</t>
  </si>
  <si>
    <t>t</t>
  </si>
  <si>
    <t>-606246663</t>
  </si>
  <si>
    <t>Přesun hmot pro sadovnické a krajinářské úpravy dopravní vzdálenost do 5000 m</t>
  </si>
  <si>
    <t>HZS</t>
  </si>
  <si>
    <t>Hodinové zúčtovací sazby</t>
  </si>
  <si>
    <t>23</t>
  </si>
  <si>
    <t>HZS2111</t>
  </si>
  <si>
    <t>Hodinová zúčtovací sazba tesař</t>
  </si>
  <si>
    <t>hod</t>
  </si>
  <si>
    <t>262144</t>
  </si>
  <si>
    <t>2013211615</t>
  </si>
  <si>
    <t>Hodinové zúčtovací sazby profesí PSV provádění stavebních konstrukcí tesař</t>
  </si>
  <si>
    <t>" kontrola 1x ročně stavu oplocení klultur a jeho případná oprava" 3*15</t>
  </si>
  <si>
    <t>VRN</t>
  </si>
  <si>
    <t>Vedlejší rozpočtové náklady</t>
  </si>
  <si>
    <t>VRN1</t>
  </si>
  <si>
    <t>Průzkumné, geodetické a projektové práce</t>
  </si>
  <si>
    <t>24</t>
  </si>
  <si>
    <t>012203000</t>
  </si>
  <si>
    <t>Geodetické práce při provádění stavby</t>
  </si>
  <si>
    <t>269690036</t>
  </si>
  <si>
    <t>Průzkumné, geodetické a projektové práce geodetické práce při provádění stavby</t>
  </si>
  <si>
    <t>VRN3</t>
  </si>
  <si>
    <t>Zařízení staveniště</t>
  </si>
  <si>
    <t>25</t>
  </si>
  <si>
    <t>030001000</t>
  </si>
  <si>
    <t>551795386</t>
  </si>
  <si>
    <t>Základní rozdělení průvodních činností a nákladů zařízení staveniště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</si>
</sst>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19.25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2017J-080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Lokální biokoridory 35A a 35C v k.ú. Radyně (objekt 5D)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Radyně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25. 8. 2017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PONTIKA s..r.o.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75</v>
      </c>
      <c r="BT94" s="116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24.75" customHeight="1">
      <c r="A95" s="117" t="s">
        <v>79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'2017J-080 - Lokální bioko...'!J28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'2017J-080 - Lokální bioko...'!P120</f>
        <v>0</v>
      </c>
      <c r="AV95" s="126">
        <f>'2017J-080 - Lokální bioko...'!J31</f>
        <v>0</v>
      </c>
      <c r="AW95" s="126">
        <f>'2017J-080 - Lokální bioko...'!J32</f>
        <v>0</v>
      </c>
      <c r="AX95" s="126">
        <f>'2017J-080 - Lokální bioko...'!J33</f>
        <v>0</v>
      </c>
      <c r="AY95" s="126">
        <f>'2017J-080 - Lokální bioko...'!J34</f>
        <v>0</v>
      </c>
      <c r="AZ95" s="126">
        <f>'2017J-080 - Lokální bioko...'!F31</f>
        <v>0</v>
      </c>
      <c r="BA95" s="126">
        <f>'2017J-080 - Lokální bioko...'!F32</f>
        <v>0</v>
      </c>
      <c r="BB95" s="126">
        <f>'2017J-080 - Lokální bioko...'!F33</f>
        <v>0</v>
      </c>
      <c r="BC95" s="126">
        <f>'2017J-080 - Lokální bioko...'!F34</f>
        <v>0</v>
      </c>
      <c r="BD95" s="128">
        <f>'2017J-080 - Lokální bioko...'!F35</f>
        <v>0</v>
      </c>
      <c r="BE95" s="7"/>
      <c r="BT95" s="129" t="s">
        <v>81</v>
      </c>
      <c r="BU95" s="129" t="s">
        <v>82</v>
      </c>
      <c r="BV95" s="129" t="s">
        <v>77</v>
      </c>
      <c r="BW95" s="129" t="s">
        <v>5</v>
      </c>
      <c r="BX95" s="129" t="s">
        <v>78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w6+xAi9x1UNKmaymtBevBRVXT4kia1Y9k2oo+9OqJnUh2i2BoVs8/Z1RRt7iiVjrSz6YBag0zk6mixNqhKVTmQ==" hashValue="ckwIzTd+f5FicqEkjAaeI2zrjwdrFj2VjB06m4bdkg0/s74wwdMZgpdopc/6WrNvWmf4unD2XrfY785U9k27h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17J-080 - Lokální biok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83</v>
      </c>
    </row>
    <row r="4" hidden="1" s="1" customFormat="1" ht="24.96" customHeight="1">
      <c r="B4" s="19"/>
      <c r="D4" s="132" t="s">
        <v>84</v>
      </c>
      <c r="L4" s="19"/>
      <c r="M4" s="133" t="s">
        <v>10</v>
      </c>
      <c r="AT4" s="16" t="s">
        <v>4</v>
      </c>
    </row>
    <row r="5" hidden="1" s="1" customFormat="1" ht="6.96" customHeight="1">
      <c r="B5" s="19"/>
      <c r="L5" s="19"/>
    </row>
    <row r="6" hidden="1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hidden="1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hidden="1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25. 8. 2017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tr">
        <f>IF('Rekapitulace stavby'!AN10="","",'Rekapitulace stavby'!AN10)</f>
        <v/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8" customHeight="1">
      <c r="A13" s="37"/>
      <c r="B13" s="43"/>
      <c r="C13" s="37"/>
      <c r="D13" s="37"/>
      <c r="E13" s="136" t="str">
        <f>IF('Rekapitulace stavby'!E11="","",'Rekapitulace stavby'!E11)</f>
        <v xml:space="preserve"> </v>
      </c>
      <c r="F13" s="37"/>
      <c r="G13" s="37"/>
      <c r="H13" s="37"/>
      <c r="I13" s="134" t="s">
        <v>27</v>
      </c>
      <c r="J13" s="136" t="str">
        <f>IF('Rekapitulace stavby'!AN11="","",'Rekapitulace stavby'!AN11)</f>
        <v/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34" t="s">
        <v>28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34" t="s">
        <v>30</v>
      </c>
      <c r="E18" s="37"/>
      <c r="F18" s="37"/>
      <c r="G18" s="37"/>
      <c r="H18" s="37"/>
      <c r="I18" s="134" t="s">
        <v>25</v>
      </c>
      <c r="J18" s="136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36" t="s">
        <v>31</v>
      </c>
      <c r="F19" s="37"/>
      <c r="G19" s="37"/>
      <c r="H19" s="37"/>
      <c r="I19" s="134" t="s">
        <v>27</v>
      </c>
      <c r="J19" s="136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34" t="s">
        <v>33</v>
      </c>
      <c r="E21" s="37"/>
      <c r="F21" s="37"/>
      <c r="G21" s="37"/>
      <c r="H21" s="37"/>
      <c r="I21" s="134" t="s">
        <v>25</v>
      </c>
      <c r="J21" s="136" t="str">
        <f>IF('Rekapitulace stavby'!AN19="","",'Rekapitulace stavby'!AN19)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136" t="str">
        <f>IF('Rekapitulace stavby'!E20="","",'Rekapitulace stavby'!E20)</f>
        <v xml:space="preserve"> </v>
      </c>
      <c r="F22" s="37"/>
      <c r="G22" s="37"/>
      <c r="H22" s="37"/>
      <c r="I22" s="134" t="s">
        <v>27</v>
      </c>
      <c r="J22" s="136" t="str">
        <f>IF('Rekapitulace stavby'!AN20="","",'Rekapitulace stavby'!AN20)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34" t="s">
        <v>34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8" customFormat="1" ht="83.25" customHeight="1">
      <c r="A25" s="138"/>
      <c r="B25" s="139"/>
      <c r="C25" s="138"/>
      <c r="D25" s="138"/>
      <c r="E25" s="140" t="s">
        <v>85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25.44" customHeight="1">
      <c r="A28" s="37"/>
      <c r="B28" s="43"/>
      <c r="C28" s="37"/>
      <c r="D28" s="143" t="s">
        <v>36</v>
      </c>
      <c r="E28" s="37"/>
      <c r="F28" s="37"/>
      <c r="G28" s="37"/>
      <c r="H28" s="37"/>
      <c r="I28" s="37"/>
      <c r="J28" s="144">
        <f>ROUND(J120,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4.4" customHeight="1">
      <c r="A30" s="37"/>
      <c r="B30" s="43"/>
      <c r="C30" s="37"/>
      <c r="D30" s="37"/>
      <c r="E30" s="37"/>
      <c r="F30" s="145" t="s">
        <v>38</v>
      </c>
      <c r="G30" s="37"/>
      <c r="H30" s="37"/>
      <c r="I30" s="145" t="s">
        <v>37</v>
      </c>
      <c r="J30" s="145" t="s">
        <v>39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14.4" customHeight="1">
      <c r="A31" s="37"/>
      <c r="B31" s="43"/>
      <c r="C31" s="37"/>
      <c r="D31" s="146" t="s">
        <v>40</v>
      </c>
      <c r="E31" s="134" t="s">
        <v>41</v>
      </c>
      <c r="F31" s="147">
        <f>ROUND((SUM(BE120:BE214)),  2)</f>
        <v>0</v>
      </c>
      <c r="G31" s="37"/>
      <c r="H31" s="37"/>
      <c r="I31" s="148">
        <v>0.20999999999999999</v>
      </c>
      <c r="J31" s="147">
        <f>ROUND(((SUM(BE120:BE214))*I31),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134" t="s">
        <v>42</v>
      </c>
      <c r="F32" s="147">
        <f>ROUND((SUM(BF120:BF214)),  2)</f>
        <v>0</v>
      </c>
      <c r="G32" s="37"/>
      <c r="H32" s="37"/>
      <c r="I32" s="148">
        <v>0.14999999999999999</v>
      </c>
      <c r="J32" s="147">
        <f>ROUND(((SUM(BF120:BF214))*I32),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43</v>
      </c>
      <c r="F33" s="147">
        <f>ROUND((SUM(BG120:BG214)),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44</v>
      </c>
      <c r="F34" s="147">
        <f>ROUND((SUM(BH120:BH214)),  2)</f>
        <v>0</v>
      </c>
      <c r="G34" s="37"/>
      <c r="H34" s="37"/>
      <c r="I34" s="148">
        <v>0.14999999999999999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45</v>
      </c>
      <c r="F35" s="147">
        <f>ROUND((SUM(BI120:BI214)),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25.44" customHeight="1">
      <c r="A37" s="37"/>
      <c r="B37" s="43"/>
      <c r="C37" s="149"/>
      <c r="D37" s="150" t="s">
        <v>46</v>
      </c>
      <c r="E37" s="151"/>
      <c r="F37" s="151"/>
      <c r="G37" s="152" t="s">
        <v>47</v>
      </c>
      <c r="H37" s="153" t="s">
        <v>48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1" customFormat="1" ht="14.4" customHeight="1">
      <c r="B39" s="19"/>
      <c r="L39" s="19"/>
    </row>
    <row r="40" hidden="1" s="1" customFormat="1" ht="14.4" customHeight="1">
      <c r="B40" s="19"/>
      <c r="L40" s="19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56" t="s">
        <v>49</v>
      </c>
      <c r="E50" s="157"/>
      <c r="F50" s="157"/>
      <c r="G50" s="156" t="s">
        <v>50</v>
      </c>
      <c r="H50" s="157"/>
      <c r="I50" s="157"/>
      <c r="J50" s="157"/>
      <c r="K50" s="157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58" t="s">
        <v>51</v>
      </c>
      <c r="E61" s="159"/>
      <c r="F61" s="160" t="s">
        <v>52</v>
      </c>
      <c r="G61" s="158" t="s">
        <v>51</v>
      </c>
      <c r="H61" s="159"/>
      <c r="I61" s="159"/>
      <c r="J61" s="161" t="s">
        <v>52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56" t="s">
        <v>53</v>
      </c>
      <c r="E65" s="162"/>
      <c r="F65" s="162"/>
      <c r="G65" s="156" t="s">
        <v>54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58" t="s">
        <v>51</v>
      </c>
      <c r="E76" s="159"/>
      <c r="F76" s="160" t="s">
        <v>52</v>
      </c>
      <c r="G76" s="158" t="s">
        <v>51</v>
      </c>
      <c r="H76" s="159"/>
      <c r="I76" s="159"/>
      <c r="J76" s="161" t="s">
        <v>52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Lokální biokoridory 35A a 35C v k.ú. Radyně (objekt 5D)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Radyně</v>
      </c>
      <c r="G87" s="39"/>
      <c r="H87" s="39"/>
      <c r="I87" s="31" t="s">
        <v>22</v>
      </c>
      <c r="J87" s="78" t="str">
        <f>IF(J10="","",J10)</f>
        <v>25. 8. 2017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 xml:space="preserve"> </v>
      </c>
      <c r="G89" s="39"/>
      <c r="H89" s="39"/>
      <c r="I89" s="31" t="s">
        <v>30</v>
      </c>
      <c r="J89" s="35" t="str">
        <f>E19</f>
        <v>PONTIKA s..r.o.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33</v>
      </c>
      <c r="J90" s="35" t="str">
        <f>E22</f>
        <v xml:space="preserve"> 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87</v>
      </c>
      <c r="D92" s="168"/>
      <c r="E92" s="168"/>
      <c r="F92" s="168"/>
      <c r="G92" s="168"/>
      <c r="H92" s="168"/>
      <c r="I92" s="168"/>
      <c r="J92" s="169" t="s">
        <v>88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89</v>
      </c>
      <c r="D94" s="39"/>
      <c r="E94" s="39"/>
      <c r="F94" s="39"/>
      <c r="G94" s="39"/>
      <c r="H94" s="39"/>
      <c r="I94" s="39"/>
      <c r="J94" s="109">
        <f>J120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90</v>
      </c>
    </row>
    <row r="95" s="9" customFormat="1" ht="24.96" customHeight="1">
      <c r="A95" s="9"/>
      <c r="B95" s="171"/>
      <c r="C95" s="172"/>
      <c r="D95" s="173" t="s">
        <v>91</v>
      </c>
      <c r="E95" s="174"/>
      <c r="F95" s="174"/>
      <c r="G95" s="174"/>
      <c r="H95" s="174"/>
      <c r="I95" s="174"/>
      <c r="J95" s="175">
        <f>J121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92</v>
      </c>
      <c r="E96" s="180"/>
      <c r="F96" s="180"/>
      <c r="G96" s="180"/>
      <c r="H96" s="180"/>
      <c r="I96" s="180"/>
      <c r="J96" s="181">
        <f>J122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93</v>
      </c>
      <c r="E97" s="180"/>
      <c r="F97" s="180"/>
      <c r="G97" s="180"/>
      <c r="H97" s="180"/>
      <c r="I97" s="180"/>
      <c r="J97" s="181">
        <f>J196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94</v>
      </c>
      <c r="E98" s="180"/>
      <c r="F98" s="180"/>
      <c r="G98" s="180"/>
      <c r="H98" s="180"/>
      <c r="I98" s="180"/>
      <c r="J98" s="181">
        <f>J200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1"/>
      <c r="C99" s="172"/>
      <c r="D99" s="173" t="s">
        <v>95</v>
      </c>
      <c r="E99" s="174"/>
      <c r="F99" s="174"/>
      <c r="G99" s="174"/>
      <c r="H99" s="174"/>
      <c r="I99" s="174"/>
      <c r="J99" s="175">
        <f>J203</f>
        <v>0</v>
      </c>
      <c r="K99" s="172"/>
      <c r="L99" s="17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1"/>
      <c r="C100" s="172"/>
      <c r="D100" s="173" t="s">
        <v>96</v>
      </c>
      <c r="E100" s="174"/>
      <c r="F100" s="174"/>
      <c r="G100" s="174"/>
      <c r="H100" s="174"/>
      <c r="I100" s="174"/>
      <c r="J100" s="175">
        <f>J208</f>
        <v>0</v>
      </c>
      <c r="K100" s="172"/>
      <c r="L100" s="17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77"/>
      <c r="C101" s="178"/>
      <c r="D101" s="179" t="s">
        <v>97</v>
      </c>
      <c r="E101" s="180"/>
      <c r="F101" s="180"/>
      <c r="G101" s="180"/>
      <c r="H101" s="180"/>
      <c r="I101" s="180"/>
      <c r="J101" s="181">
        <f>J209</f>
        <v>0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7"/>
      <c r="C102" s="178"/>
      <c r="D102" s="179" t="s">
        <v>98</v>
      </c>
      <c r="E102" s="180"/>
      <c r="F102" s="180"/>
      <c r="G102" s="180"/>
      <c r="H102" s="180"/>
      <c r="I102" s="180"/>
      <c r="J102" s="181">
        <f>J212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99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E7</f>
        <v>Lokální biokoridory 35A a 35C v k.ú. Radyně (objekt 5D)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F10</f>
        <v>Radyně</v>
      </c>
      <c r="G114" s="39"/>
      <c r="H114" s="39"/>
      <c r="I114" s="31" t="s">
        <v>22</v>
      </c>
      <c r="J114" s="78" t="str">
        <f>IF(J10="","",J10)</f>
        <v>25. 8. 2017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E13</f>
        <v xml:space="preserve"> </v>
      </c>
      <c r="G116" s="39"/>
      <c r="H116" s="39"/>
      <c r="I116" s="31" t="s">
        <v>30</v>
      </c>
      <c r="J116" s="35" t="str">
        <f>E19</f>
        <v>PONTIKA s..r.o.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9"/>
      <c r="E117" s="39"/>
      <c r="F117" s="26" t="str">
        <f>IF(E16="","",E16)</f>
        <v>Vyplň údaj</v>
      </c>
      <c r="G117" s="39"/>
      <c r="H117" s="39"/>
      <c r="I117" s="31" t="s">
        <v>33</v>
      </c>
      <c r="J117" s="35" t="str">
        <f>E22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83"/>
      <c r="B119" s="184"/>
      <c r="C119" s="185" t="s">
        <v>100</v>
      </c>
      <c r="D119" s="186" t="s">
        <v>61</v>
      </c>
      <c r="E119" s="186" t="s">
        <v>57</v>
      </c>
      <c r="F119" s="186" t="s">
        <v>58</v>
      </c>
      <c r="G119" s="186" t="s">
        <v>101</v>
      </c>
      <c r="H119" s="186" t="s">
        <v>102</v>
      </c>
      <c r="I119" s="186" t="s">
        <v>103</v>
      </c>
      <c r="J119" s="186" t="s">
        <v>88</v>
      </c>
      <c r="K119" s="187" t="s">
        <v>104</v>
      </c>
      <c r="L119" s="188"/>
      <c r="M119" s="99" t="s">
        <v>1</v>
      </c>
      <c r="N119" s="100" t="s">
        <v>40</v>
      </c>
      <c r="O119" s="100" t="s">
        <v>105</v>
      </c>
      <c r="P119" s="100" t="s">
        <v>106</v>
      </c>
      <c r="Q119" s="100" t="s">
        <v>107</v>
      </c>
      <c r="R119" s="100" t="s">
        <v>108</v>
      </c>
      <c r="S119" s="100" t="s">
        <v>109</v>
      </c>
      <c r="T119" s="101" t="s">
        <v>110</v>
      </c>
      <c r="U119" s="183"/>
      <c r="V119" s="183"/>
      <c r="W119" s="183"/>
      <c r="X119" s="183"/>
      <c r="Y119" s="183"/>
      <c r="Z119" s="183"/>
      <c r="AA119" s="183"/>
      <c r="AB119" s="183"/>
      <c r="AC119" s="183"/>
      <c r="AD119" s="183"/>
      <c r="AE119" s="183"/>
    </row>
    <row r="120" s="2" customFormat="1" ht="22.8" customHeight="1">
      <c r="A120" s="37"/>
      <c r="B120" s="38"/>
      <c r="C120" s="106" t="s">
        <v>111</v>
      </c>
      <c r="D120" s="39"/>
      <c r="E120" s="39"/>
      <c r="F120" s="39"/>
      <c r="G120" s="39"/>
      <c r="H120" s="39"/>
      <c r="I120" s="39"/>
      <c r="J120" s="189">
        <f>BK120</f>
        <v>0</v>
      </c>
      <c r="K120" s="39"/>
      <c r="L120" s="43"/>
      <c r="M120" s="102"/>
      <c r="N120" s="190"/>
      <c r="O120" s="103"/>
      <c r="P120" s="191">
        <f>P121+P203+P208</f>
        <v>0</v>
      </c>
      <c r="Q120" s="103"/>
      <c r="R120" s="191">
        <f>R121+R203+R208</f>
        <v>0</v>
      </c>
      <c r="S120" s="103"/>
      <c r="T120" s="192">
        <f>T121+T203+T208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75</v>
      </c>
      <c r="AU120" s="16" t="s">
        <v>90</v>
      </c>
      <c r="BK120" s="193">
        <f>BK121+BK203+BK208</f>
        <v>0</v>
      </c>
    </row>
    <row r="121" s="12" customFormat="1" ht="25.92" customHeight="1">
      <c r="A121" s="12"/>
      <c r="B121" s="194"/>
      <c r="C121" s="195"/>
      <c r="D121" s="196" t="s">
        <v>75</v>
      </c>
      <c r="E121" s="197" t="s">
        <v>112</v>
      </c>
      <c r="F121" s="197" t="s">
        <v>113</v>
      </c>
      <c r="G121" s="195"/>
      <c r="H121" s="195"/>
      <c r="I121" s="198"/>
      <c r="J121" s="199">
        <f>BK121</f>
        <v>0</v>
      </c>
      <c r="K121" s="195"/>
      <c r="L121" s="200"/>
      <c r="M121" s="201"/>
      <c r="N121" s="202"/>
      <c r="O121" s="202"/>
      <c r="P121" s="203">
        <f>P122+P196+P200</f>
        <v>0</v>
      </c>
      <c r="Q121" s="202"/>
      <c r="R121" s="203">
        <f>R122+R196+R200</f>
        <v>0</v>
      </c>
      <c r="S121" s="202"/>
      <c r="T121" s="204">
        <f>T122+T196+T200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5" t="s">
        <v>81</v>
      </c>
      <c r="AT121" s="206" t="s">
        <v>75</v>
      </c>
      <c r="AU121" s="206" t="s">
        <v>76</v>
      </c>
      <c r="AY121" s="205" t="s">
        <v>114</v>
      </c>
      <c r="BK121" s="207">
        <f>BK122+BK196+BK200</f>
        <v>0</v>
      </c>
    </row>
    <row r="122" s="12" customFormat="1" ht="22.8" customHeight="1">
      <c r="A122" s="12"/>
      <c r="B122" s="194"/>
      <c r="C122" s="195"/>
      <c r="D122" s="196" t="s">
        <v>75</v>
      </c>
      <c r="E122" s="208" t="s">
        <v>81</v>
      </c>
      <c r="F122" s="208" t="s">
        <v>115</v>
      </c>
      <c r="G122" s="195"/>
      <c r="H122" s="195"/>
      <c r="I122" s="198"/>
      <c r="J122" s="209">
        <f>BK122</f>
        <v>0</v>
      </c>
      <c r="K122" s="195"/>
      <c r="L122" s="200"/>
      <c r="M122" s="201"/>
      <c r="N122" s="202"/>
      <c r="O122" s="202"/>
      <c r="P122" s="203">
        <f>SUM(P123:P195)</f>
        <v>0</v>
      </c>
      <c r="Q122" s="202"/>
      <c r="R122" s="203">
        <f>SUM(R123:R195)</f>
        <v>0</v>
      </c>
      <c r="S122" s="202"/>
      <c r="T122" s="204">
        <f>SUM(T123:T195)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5" t="s">
        <v>81</v>
      </c>
      <c r="AT122" s="206" t="s">
        <v>75</v>
      </c>
      <c r="AU122" s="206" t="s">
        <v>81</v>
      </c>
      <c r="AY122" s="205" t="s">
        <v>114</v>
      </c>
      <c r="BK122" s="207">
        <f>SUM(BK123:BK195)</f>
        <v>0</v>
      </c>
    </row>
    <row r="123" s="2" customFormat="1" ht="14.4" customHeight="1">
      <c r="A123" s="37"/>
      <c r="B123" s="38"/>
      <c r="C123" s="210" t="s">
        <v>83</v>
      </c>
      <c r="D123" s="210" t="s">
        <v>116</v>
      </c>
      <c r="E123" s="211" t="s">
        <v>117</v>
      </c>
      <c r="F123" s="212" t="s">
        <v>118</v>
      </c>
      <c r="G123" s="213" t="s">
        <v>119</v>
      </c>
      <c r="H123" s="214">
        <v>350</v>
      </c>
      <c r="I123" s="215"/>
      <c r="J123" s="216">
        <f>ROUND(I123*H123,2)</f>
        <v>0</v>
      </c>
      <c r="K123" s="212" t="s">
        <v>1</v>
      </c>
      <c r="L123" s="43"/>
      <c r="M123" s="217" t="s">
        <v>1</v>
      </c>
      <c r="N123" s="218" t="s">
        <v>41</v>
      </c>
      <c r="O123" s="90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1" t="s">
        <v>120</v>
      </c>
      <c r="AT123" s="221" t="s">
        <v>116</v>
      </c>
      <c r="AU123" s="221" t="s">
        <v>83</v>
      </c>
      <c r="AY123" s="16" t="s">
        <v>114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6" t="s">
        <v>81</v>
      </c>
      <c r="BK123" s="222">
        <f>ROUND(I123*H123,2)</f>
        <v>0</v>
      </c>
      <c r="BL123" s="16" t="s">
        <v>120</v>
      </c>
      <c r="BM123" s="221" t="s">
        <v>121</v>
      </c>
    </row>
    <row r="124" s="2" customFormat="1">
      <c r="A124" s="37"/>
      <c r="B124" s="38"/>
      <c r="C124" s="39"/>
      <c r="D124" s="223" t="s">
        <v>122</v>
      </c>
      <c r="E124" s="39"/>
      <c r="F124" s="224" t="s">
        <v>123</v>
      </c>
      <c r="G124" s="39"/>
      <c r="H124" s="39"/>
      <c r="I124" s="225"/>
      <c r="J124" s="39"/>
      <c r="K124" s="39"/>
      <c r="L124" s="43"/>
      <c r="M124" s="226"/>
      <c r="N124" s="227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122</v>
      </c>
      <c r="AU124" s="16" t="s">
        <v>83</v>
      </c>
    </row>
    <row r="125" s="13" customFormat="1">
      <c r="A125" s="13"/>
      <c r="B125" s="228"/>
      <c r="C125" s="229"/>
      <c r="D125" s="223" t="s">
        <v>124</v>
      </c>
      <c r="E125" s="230" t="s">
        <v>1</v>
      </c>
      <c r="F125" s="231" t="s">
        <v>125</v>
      </c>
      <c r="G125" s="229"/>
      <c r="H125" s="232">
        <v>350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124</v>
      </c>
      <c r="AU125" s="238" t="s">
        <v>83</v>
      </c>
      <c r="AV125" s="13" t="s">
        <v>83</v>
      </c>
      <c r="AW125" s="13" t="s">
        <v>32</v>
      </c>
      <c r="AX125" s="13" t="s">
        <v>76</v>
      </c>
      <c r="AY125" s="238" t="s">
        <v>114</v>
      </c>
    </row>
    <row r="126" s="14" customFormat="1">
      <c r="A126" s="14"/>
      <c r="B126" s="239"/>
      <c r="C126" s="240"/>
      <c r="D126" s="223" t="s">
        <v>124</v>
      </c>
      <c r="E126" s="241" t="s">
        <v>1</v>
      </c>
      <c r="F126" s="242" t="s">
        <v>126</v>
      </c>
      <c r="G126" s="240"/>
      <c r="H126" s="243">
        <v>350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9" t="s">
        <v>124</v>
      </c>
      <c r="AU126" s="249" t="s">
        <v>83</v>
      </c>
      <c r="AV126" s="14" t="s">
        <v>120</v>
      </c>
      <c r="AW126" s="14" t="s">
        <v>32</v>
      </c>
      <c r="AX126" s="14" t="s">
        <v>81</v>
      </c>
      <c r="AY126" s="249" t="s">
        <v>114</v>
      </c>
    </row>
    <row r="127" s="2" customFormat="1" ht="14.4" customHeight="1">
      <c r="A127" s="37"/>
      <c r="B127" s="38"/>
      <c r="C127" s="210" t="s">
        <v>81</v>
      </c>
      <c r="D127" s="210" t="s">
        <v>116</v>
      </c>
      <c r="E127" s="211" t="s">
        <v>127</v>
      </c>
      <c r="F127" s="212" t="s">
        <v>128</v>
      </c>
      <c r="G127" s="213" t="s">
        <v>119</v>
      </c>
      <c r="H127" s="214">
        <v>50</v>
      </c>
      <c r="I127" s="215"/>
      <c r="J127" s="216">
        <f>ROUND(I127*H127,2)</f>
        <v>0</v>
      </c>
      <c r="K127" s="212" t="s">
        <v>1</v>
      </c>
      <c r="L127" s="43"/>
      <c r="M127" s="217" t="s">
        <v>1</v>
      </c>
      <c r="N127" s="218" t="s">
        <v>41</v>
      </c>
      <c r="O127" s="90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1" t="s">
        <v>120</v>
      </c>
      <c r="AT127" s="221" t="s">
        <v>116</v>
      </c>
      <c r="AU127" s="221" t="s">
        <v>83</v>
      </c>
      <c r="AY127" s="16" t="s">
        <v>114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6" t="s">
        <v>81</v>
      </c>
      <c r="BK127" s="222">
        <f>ROUND(I127*H127,2)</f>
        <v>0</v>
      </c>
      <c r="BL127" s="16" t="s">
        <v>120</v>
      </c>
      <c r="BM127" s="221" t="s">
        <v>129</v>
      </c>
    </row>
    <row r="128" s="2" customFormat="1">
      <c r="A128" s="37"/>
      <c r="B128" s="38"/>
      <c r="C128" s="39"/>
      <c r="D128" s="223" t="s">
        <v>122</v>
      </c>
      <c r="E128" s="39"/>
      <c r="F128" s="224" t="s">
        <v>130</v>
      </c>
      <c r="G128" s="39"/>
      <c r="H128" s="39"/>
      <c r="I128" s="225"/>
      <c r="J128" s="39"/>
      <c r="K128" s="39"/>
      <c r="L128" s="43"/>
      <c r="M128" s="226"/>
      <c r="N128" s="227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122</v>
      </c>
      <c r="AU128" s="16" t="s">
        <v>83</v>
      </c>
    </row>
    <row r="129" s="13" customFormat="1">
      <c r="A129" s="13"/>
      <c r="B129" s="228"/>
      <c r="C129" s="229"/>
      <c r="D129" s="223" t="s">
        <v>124</v>
      </c>
      <c r="E129" s="230" t="s">
        <v>1</v>
      </c>
      <c r="F129" s="231" t="s">
        <v>131</v>
      </c>
      <c r="G129" s="229"/>
      <c r="H129" s="232">
        <v>50</v>
      </c>
      <c r="I129" s="233"/>
      <c r="J129" s="229"/>
      <c r="K129" s="229"/>
      <c r="L129" s="234"/>
      <c r="M129" s="235"/>
      <c r="N129" s="236"/>
      <c r="O129" s="236"/>
      <c r="P129" s="236"/>
      <c r="Q129" s="236"/>
      <c r="R129" s="236"/>
      <c r="S129" s="236"/>
      <c r="T129" s="23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8" t="s">
        <v>124</v>
      </c>
      <c r="AU129" s="238" t="s">
        <v>83</v>
      </c>
      <c r="AV129" s="13" t="s">
        <v>83</v>
      </c>
      <c r="AW129" s="13" t="s">
        <v>32</v>
      </c>
      <c r="AX129" s="13" t="s">
        <v>76</v>
      </c>
      <c r="AY129" s="238" t="s">
        <v>114</v>
      </c>
    </row>
    <row r="130" s="14" customFormat="1">
      <c r="A130" s="14"/>
      <c r="B130" s="239"/>
      <c r="C130" s="240"/>
      <c r="D130" s="223" t="s">
        <v>124</v>
      </c>
      <c r="E130" s="241" t="s">
        <v>1</v>
      </c>
      <c r="F130" s="242" t="s">
        <v>126</v>
      </c>
      <c r="G130" s="240"/>
      <c r="H130" s="243">
        <v>50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9" t="s">
        <v>124</v>
      </c>
      <c r="AU130" s="249" t="s">
        <v>83</v>
      </c>
      <c r="AV130" s="14" t="s">
        <v>120</v>
      </c>
      <c r="AW130" s="14" t="s">
        <v>32</v>
      </c>
      <c r="AX130" s="14" t="s">
        <v>81</v>
      </c>
      <c r="AY130" s="249" t="s">
        <v>114</v>
      </c>
    </row>
    <row r="131" s="2" customFormat="1" ht="14.4" customHeight="1">
      <c r="A131" s="37"/>
      <c r="B131" s="38"/>
      <c r="C131" s="210" t="s">
        <v>132</v>
      </c>
      <c r="D131" s="210" t="s">
        <v>116</v>
      </c>
      <c r="E131" s="211" t="s">
        <v>133</v>
      </c>
      <c r="F131" s="212" t="s">
        <v>134</v>
      </c>
      <c r="G131" s="213" t="s">
        <v>119</v>
      </c>
      <c r="H131" s="214">
        <v>50</v>
      </c>
      <c r="I131" s="215"/>
      <c r="J131" s="216">
        <f>ROUND(I131*H131,2)</f>
        <v>0</v>
      </c>
      <c r="K131" s="212" t="s">
        <v>1</v>
      </c>
      <c r="L131" s="43"/>
      <c r="M131" s="217" t="s">
        <v>1</v>
      </c>
      <c r="N131" s="218" t="s">
        <v>41</v>
      </c>
      <c r="O131" s="90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1" t="s">
        <v>120</v>
      </c>
      <c r="AT131" s="221" t="s">
        <v>116</v>
      </c>
      <c r="AU131" s="221" t="s">
        <v>83</v>
      </c>
      <c r="AY131" s="16" t="s">
        <v>114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6" t="s">
        <v>81</v>
      </c>
      <c r="BK131" s="222">
        <f>ROUND(I131*H131,2)</f>
        <v>0</v>
      </c>
      <c r="BL131" s="16" t="s">
        <v>120</v>
      </c>
      <c r="BM131" s="221" t="s">
        <v>135</v>
      </c>
    </row>
    <row r="132" s="2" customFormat="1">
      <c r="A132" s="37"/>
      <c r="B132" s="38"/>
      <c r="C132" s="39"/>
      <c r="D132" s="223" t="s">
        <v>122</v>
      </c>
      <c r="E132" s="39"/>
      <c r="F132" s="224" t="s">
        <v>136</v>
      </c>
      <c r="G132" s="39"/>
      <c r="H132" s="39"/>
      <c r="I132" s="225"/>
      <c r="J132" s="39"/>
      <c r="K132" s="39"/>
      <c r="L132" s="43"/>
      <c r="M132" s="226"/>
      <c r="N132" s="227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122</v>
      </c>
      <c r="AU132" s="16" t="s">
        <v>83</v>
      </c>
    </row>
    <row r="133" s="2" customFormat="1" ht="14.4" customHeight="1">
      <c r="A133" s="37"/>
      <c r="B133" s="38"/>
      <c r="C133" s="250" t="s">
        <v>120</v>
      </c>
      <c r="D133" s="250" t="s">
        <v>137</v>
      </c>
      <c r="E133" s="251" t="s">
        <v>138</v>
      </c>
      <c r="F133" s="252" t="s">
        <v>139</v>
      </c>
      <c r="G133" s="253" t="s">
        <v>119</v>
      </c>
      <c r="H133" s="254">
        <v>40</v>
      </c>
      <c r="I133" s="255"/>
      <c r="J133" s="256">
        <f>ROUND(I133*H133,2)</f>
        <v>0</v>
      </c>
      <c r="K133" s="252" t="s">
        <v>1</v>
      </c>
      <c r="L133" s="257"/>
      <c r="M133" s="258" t="s">
        <v>1</v>
      </c>
      <c r="N133" s="259" t="s">
        <v>41</v>
      </c>
      <c r="O133" s="90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1" t="s">
        <v>140</v>
      </c>
      <c r="AT133" s="221" t="s">
        <v>137</v>
      </c>
      <c r="AU133" s="221" t="s">
        <v>83</v>
      </c>
      <c r="AY133" s="16" t="s">
        <v>114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6" t="s">
        <v>81</v>
      </c>
      <c r="BK133" s="222">
        <f>ROUND(I133*H133,2)</f>
        <v>0</v>
      </c>
      <c r="BL133" s="16" t="s">
        <v>120</v>
      </c>
      <c r="BM133" s="221" t="s">
        <v>141</v>
      </c>
    </row>
    <row r="134" s="2" customFormat="1">
      <c r="A134" s="37"/>
      <c r="B134" s="38"/>
      <c r="C134" s="39"/>
      <c r="D134" s="223" t="s">
        <v>122</v>
      </c>
      <c r="E134" s="39"/>
      <c r="F134" s="224" t="s">
        <v>139</v>
      </c>
      <c r="G134" s="39"/>
      <c r="H134" s="39"/>
      <c r="I134" s="225"/>
      <c r="J134" s="39"/>
      <c r="K134" s="39"/>
      <c r="L134" s="43"/>
      <c r="M134" s="226"/>
      <c r="N134" s="227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122</v>
      </c>
      <c r="AU134" s="16" t="s">
        <v>83</v>
      </c>
    </row>
    <row r="135" s="2" customFormat="1">
      <c r="A135" s="37"/>
      <c r="B135" s="38"/>
      <c r="C135" s="39"/>
      <c r="D135" s="223" t="s">
        <v>142</v>
      </c>
      <c r="E135" s="39"/>
      <c r="F135" s="260" t="s">
        <v>143</v>
      </c>
      <c r="G135" s="39"/>
      <c r="H135" s="39"/>
      <c r="I135" s="225"/>
      <c r="J135" s="39"/>
      <c r="K135" s="39"/>
      <c r="L135" s="43"/>
      <c r="M135" s="226"/>
      <c r="N135" s="227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142</v>
      </c>
      <c r="AU135" s="16" t="s">
        <v>83</v>
      </c>
    </row>
    <row r="136" s="13" customFormat="1">
      <c r="A136" s="13"/>
      <c r="B136" s="228"/>
      <c r="C136" s="229"/>
      <c r="D136" s="223" t="s">
        <v>124</v>
      </c>
      <c r="E136" s="230" t="s">
        <v>1</v>
      </c>
      <c r="F136" s="231" t="s">
        <v>144</v>
      </c>
      <c r="G136" s="229"/>
      <c r="H136" s="232">
        <v>20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124</v>
      </c>
      <c r="AU136" s="238" t="s">
        <v>83</v>
      </c>
      <c r="AV136" s="13" t="s">
        <v>83</v>
      </c>
      <c r="AW136" s="13" t="s">
        <v>32</v>
      </c>
      <c r="AX136" s="13" t="s">
        <v>76</v>
      </c>
      <c r="AY136" s="238" t="s">
        <v>114</v>
      </c>
    </row>
    <row r="137" s="13" customFormat="1">
      <c r="A137" s="13"/>
      <c r="B137" s="228"/>
      <c r="C137" s="229"/>
      <c r="D137" s="223" t="s">
        <v>124</v>
      </c>
      <c r="E137" s="230" t="s">
        <v>1</v>
      </c>
      <c r="F137" s="231" t="s">
        <v>145</v>
      </c>
      <c r="G137" s="229"/>
      <c r="H137" s="232">
        <v>20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124</v>
      </c>
      <c r="AU137" s="238" t="s">
        <v>83</v>
      </c>
      <c r="AV137" s="13" t="s">
        <v>83</v>
      </c>
      <c r="AW137" s="13" t="s">
        <v>32</v>
      </c>
      <c r="AX137" s="13" t="s">
        <v>76</v>
      </c>
      <c r="AY137" s="238" t="s">
        <v>114</v>
      </c>
    </row>
    <row r="138" s="14" customFormat="1">
      <c r="A138" s="14"/>
      <c r="B138" s="239"/>
      <c r="C138" s="240"/>
      <c r="D138" s="223" t="s">
        <v>124</v>
      </c>
      <c r="E138" s="241" t="s">
        <v>1</v>
      </c>
      <c r="F138" s="242" t="s">
        <v>126</v>
      </c>
      <c r="G138" s="240"/>
      <c r="H138" s="243">
        <v>40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9" t="s">
        <v>124</v>
      </c>
      <c r="AU138" s="249" t="s">
        <v>83</v>
      </c>
      <c r="AV138" s="14" t="s">
        <v>120</v>
      </c>
      <c r="AW138" s="14" t="s">
        <v>32</v>
      </c>
      <c r="AX138" s="14" t="s">
        <v>81</v>
      </c>
      <c r="AY138" s="249" t="s">
        <v>114</v>
      </c>
    </row>
    <row r="139" s="2" customFormat="1" ht="14.4" customHeight="1">
      <c r="A139" s="37"/>
      <c r="B139" s="38"/>
      <c r="C139" s="250" t="s">
        <v>146</v>
      </c>
      <c r="D139" s="250" t="s">
        <v>137</v>
      </c>
      <c r="E139" s="251" t="s">
        <v>147</v>
      </c>
      <c r="F139" s="252" t="s">
        <v>148</v>
      </c>
      <c r="G139" s="253" t="s">
        <v>119</v>
      </c>
      <c r="H139" s="254">
        <v>10</v>
      </c>
      <c r="I139" s="255"/>
      <c r="J139" s="256">
        <f>ROUND(I139*H139,2)</f>
        <v>0</v>
      </c>
      <c r="K139" s="252" t="s">
        <v>1</v>
      </c>
      <c r="L139" s="257"/>
      <c r="M139" s="258" t="s">
        <v>1</v>
      </c>
      <c r="N139" s="259" t="s">
        <v>41</v>
      </c>
      <c r="O139" s="90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1" t="s">
        <v>140</v>
      </c>
      <c r="AT139" s="221" t="s">
        <v>137</v>
      </c>
      <c r="AU139" s="221" t="s">
        <v>83</v>
      </c>
      <c r="AY139" s="16" t="s">
        <v>114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6" t="s">
        <v>81</v>
      </c>
      <c r="BK139" s="222">
        <f>ROUND(I139*H139,2)</f>
        <v>0</v>
      </c>
      <c r="BL139" s="16" t="s">
        <v>120</v>
      </c>
      <c r="BM139" s="221" t="s">
        <v>149</v>
      </c>
    </row>
    <row r="140" s="2" customFormat="1">
      <c r="A140" s="37"/>
      <c r="B140" s="38"/>
      <c r="C140" s="39"/>
      <c r="D140" s="223" t="s">
        <v>122</v>
      </c>
      <c r="E140" s="39"/>
      <c r="F140" s="224" t="s">
        <v>148</v>
      </c>
      <c r="G140" s="39"/>
      <c r="H140" s="39"/>
      <c r="I140" s="225"/>
      <c r="J140" s="39"/>
      <c r="K140" s="39"/>
      <c r="L140" s="43"/>
      <c r="M140" s="226"/>
      <c r="N140" s="227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122</v>
      </c>
      <c r="AU140" s="16" t="s">
        <v>83</v>
      </c>
    </row>
    <row r="141" s="2" customFormat="1">
      <c r="A141" s="37"/>
      <c r="B141" s="38"/>
      <c r="C141" s="39"/>
      <c r="D141" s="223" t="s">
        <v>142</v>
      </c>
      <c r="E141" s="39"/>
      <c r="F141" s="260" t="s">
        <v>150</v>
      </c>
      <c r="G141" s="39"/>
      <c r="H141" s="39"/>
      <c r="I141" s="225"/>
      <c r="J141" s="39"/>
      <c r="K141" s="39"/>
      <c r="L141" s="43"/>
      <c r="M141" s="226"/>
      <c r="N141" s="227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142</v>
      </c>
      <c r="AU141" s="16" t="s">
        <v>83</v>
      </c>
    </row>
    <row r="142" s="13" customFormat="1">
      <c r="A142" s="13"/>
      <c r="B142" s="228"/>
      <c r="C142" s="229"/>
      <c r="D142" s="223" t="s">
        <v>124</v>
      </c>
      <c r="E142" s="230" t="s">
        <v>1</v>
      </c>
      <c r="F142" s="231" t="s">
        <v>151</v>
      </c>
      <c r="G142" s="229"/>
      <c r="H142" s="232">
        <v>10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124</v>
      </c>
      <c r="AU142" s="238" t="s">
        <v>83</v>
      </c>
      <c r="AV142" s="13" t="s">
        <v>83</v>
      </c>
      <c r="AW142" s="13" t="s">
        <v>32</v>
      </c>
      <c r="AX142" s="13" t="s">
        <v>76</v>
      </c>
      <c r="AY142" s="238" t="s">
        <v>114</v>
      </c>
    </row>
    <row r="143" s="14" customFormat="1">
      <c r="A143" s="14"/>
      <c r="B143" s="239"/>
      <c r="C143" s="240"/>
      <c r="D143" s="223" t="s">
        <v>124</v>
      </c>
      <c r="E143" s="241" t="s">
        <v>1</v>
      </c>
      <c r="F143" s="242" t="s">
        <v>126</v>
      </c>
      <c r="G143" s="240"/>
      <c r="H143" s="243">
        <v>10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9" t="s">
        <v>124</v>
      </c>
      <c r="AU143" s="249" t="s">
        <v>83</v>
      </c>
      <c r="AV143" s="14" t="s">
        <v>120</v>
      </c>
      <c r="AW143" s="14" t="s">
        <v>32</v>
      </c>
      <c r="AX143" s="14" t="s">
        <v>81</v>
      </c>
      <c r="AY143" s="249" t="s">
        <v>114</v>
      </c>
    </row>
    <row r="144" s="2" customFormat="1" ht="14.4" customHeight="1">
      <c r="A144" s="37"/>
      <c r="B144" s="38"/>
      <c r="C144" s="210" t="s">
        <v>152</v>
      </c>
      <c r="D144" s="210" t="s">
        <v>116</v>
      </c>
      <c r="E144" s="211" t="s">
        <v>153</v>
      </c>
      <c r="F144" s="212" t="s">
        <v>154</v>
      </c>
      <c r="G144" s="213" t="s">
        <v>119</v>
      </c>
      <c r="H144" s="214">
        <v>350</v>
      </c>
      <c r="I144" s="215"/>
      <c r="J144" s="216">
        <f>ROUND(I144*H144,2)</f>
        <v>0</v>
      </c>
      <c r="K144" s="212" t="s">
        <v>1</v>
      </c>
      <c r="L144" s="43"/>
      <c r="M144" s="217" t="s">
        <v>1</v>
      </c>
      <c r="N144" s="218" t="s">
        <v>41</v>
      </c>
      <c r="O144" s="90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1" t="s">
        <v>120</v>
      </c>
      <c r="AT144" s="221" t="s">
        <v>116</v>
      </c>
      <c r="AU144" s="221" t="s">
        <v>83</v>
      </c>
      <c r="AY144" s="16" t="s">
        <v>114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6" t="s">
        <v>81</v>
      </c>
      <c r="BK144" s="222">
        <f>ROUND(I144*H144,2)</f>
        <v>0</v>
      </c>
      <c r="BL144" s="16" t="s">
        <v>120</v>
      </c>
      <c r="BM144" s="221" t="s">
        <v>155</v>
      </c>
    </row>
    <row r="145" s="2" customFormat="1">
      <c r="A145" s="37"/>
      <c r="B145" s="38"/>
      <c r="C145" s="39"/>
      <c r="D145" s="223" t="s">
        <v>122</v>
      </c>
      <c r="E145" s="39"/>
      <c r="F145" s="224" t="s">
        <v>156</v>
      </c>
      <c r="G145" s="39"/>
      <c r="H145" s="39"/>
      <c r="I145" s="225"/>
      <c r="J145" s="39"/>
      <c r="K145" s="39"/>
      <c r="L145" s="43"/>
      <c r="M145" s="226"/>
      <c r="N145" s="227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122</v>
      </c>
      <c r="AU145" s="16" t="s">
        <v>83</v>
      </c>
    </row>
    <row r="146" s="2" customFormat="1" ht="14.4" customHeight="1">
      <c r="A146" s="37"/>
      <c r="B146" s="38"/>
      <c r="C146" s="250" t="s">
        <v>157</v>
      </c>
      <c r="D146" s="250" t="s">
        <v>137</v>
      </c>
      <c r="E146" s="251" t="s">
        <v>158</v>
      </c>
      <c r="F146" s="252" t="s">
        <v>159</v>
      </c>
      <c r="G146" s="253" t="s">
        <v>119</v>
      </c>
      <c r="H146" s="254">
        <v>200</v>
      </c>
      <c r="I146" s="255"/>
      <c r="J146" s="256">
        <f>ROUND(I146*H146,2)</f>
        <v>0</v>
      </c>
      <c r="K146" s="252" t="s">
        <v>1</v>
      </c>
      <c r="L146" s="257"/>
      <c r="M146" s="258" t="s">
        <v>1</v>
      </c>
      <c r="N146" s="259" t="s">
        <v>41</v>
      </c>
      <c r="O146" s="90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1" t="s">
        <v>140</v>
      </c>
      <c r="AT146" s="221" t="s">
        <v>137</v>
      </c>
      <c r="AU146" s="221" t="s">
        <v>83</v>
      </c>
      <c r="AY146" s="16" t="s">
        <v>114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6" t="s">
        <v>81</v>
      </c>
      <c r="BK146" s="222">
        <f>ROUND(I146*H146,2)</f>
        <v>0</v>
      </c>
      <c r="BL146" s="16" t="s">
        <v>120</v>
      </c>
      <c r="BM146" s="221" t="s">
        <v>160</v>
      </c>
    </row>
    <row r="147" s="2" customFormat="1">
      <c r="A147" s="37"/>
      <c r="B147" s="38"/>
      <c r="C147" s="39"/>
      <c r="D147" s="223" t="s">
        <v>122</v>
      </c>
      <c r="E147" s="39"/>
      <c r="F147" s="224" t="s">
        <v>159</v>
      </c>
      <c r="G147" s="39"/>
      <c r="H147" s="39"/>
      <c r="I147" s="225"/>
      <c r="J147" s="39"/>
      <c r="K147" s="39"/>
      <c r="L147" s="43"/>
      <c r="M147" s="226"/>
      <c r="N147" s="227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122</v>
      </c>
      <c r="AU147" s="16" t="s">
        <v>83</v>
      </c>
    </row>
    <row r="148" s="2" customFormat="1" ht="14.4" customHeight="1">
      <c r="A148" s="37"/>
      <c r="B148" s="38"/>
      <c r="C148" s="250" t="s">
        <v>140</v>
      </c>
      <c r="D148" s="250" t="s">
        <v>137</v>
      </c>
      <c r="E148" s="251" t="s">
        <v>161</v>
      </c>
      <c r="F148" s="252" t="s">
        <v>162</v>
      </c>
      <c r="G148" s="253" t="s">
        <v>119</v>
      </c>
      <c r="H148" s="254">
        <v>50</v>
      </c>
      <c r="I148" s="255"/>
      <c r="J148" s="256">
        <f>ROUND(I148*H148,2)</f>
        <v>0</v>
      </c>
      <c r="K148" s="252" t="s">
        <v>1</v>
      </c>
      <c r="L148" s="257"/>
      <c r="M148" s="258" t="s">
        <v>1</v>
      </c>
      <c r="N148" s="259" t="s">
        <v>41</v>
      </c>
      <c r="O148" s="90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1" t="s">
        <v>140</v>
      </c>
      <c r="AT148" s="221" t="s">
        <v>137</v>
      </c>
      <c r="AU148" s="221" t="s">
        <v>83</v>
      </c>
      <c r="AY148" s="16" t="s">
        <v>114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6" t="s">
        <v>81</v>
      </c>
      <c r="BK148" s="222">
        <f>ROUND(I148*H148,2)</f>
        <v>0</v>
      </c>
      <c r="BL148" s="16" t="s">
        <v>120</v>
      </c>
      <c r="BM148" s="221" t="s">
        <v>163</v>
      </c>
    </row>
    <row r="149" s="2" customFormat="1">
      <c r="A149" s="37"/>
      <c r="B149" s="38"/>
      <c r="C149" s="39"/>
      <c r="D149" s="223" t="s">
        <v>122</v>
      </c>
      <c r="E149" s="39"/>
      <c r="F149" s="224" t="s">
        <v>162</v>
      </c>
      <c r="G149" s="39"/>
      <c r="H149" s="39"/>
      <c r="I149" s="225"/>
      <c r="J149" s="39"/>
      <c r="K149" s="39"/>
      <c r="L149" s="43"/>
      <c r="M149" s="226"/>
      <c r="N149" s="227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122</v>
      </c>
      <c r="AU149" s="16" t="s">
        <v>83</v>
      </c>
    </row>
    <row r="150" s="2" customFormat="1" ht="14.4" customHeight="1">
      <c r="A150" s="37"/>
      <c r="B150" s="38"/>
      <c r="C150" s="250" t="s">
        <v>164</v>
      </c>
      <c r="D150" s="250" t="s">
        <v>137</v>
      </c>
      <c r="E150" s="251" t="s">
        <v>165</v>
      </c>
      <c r="F150" s="252" t="s">
        <v>166</v>
      </c>
      <c r="G150" s="253" t="s">
        <v>119</v>
      </c>
      <c r="H150" s="254">
        <v>50</v>
      </c>
      <c r="I150" s="255"/>
      <c r="J150" s="256">
        <f>ROUND(I150*H150,2)</f>
        <v>0</v>
      </c>
      <c r="K150" s="252" t="s">
        <v>1</v>
      </c>
      <c r="L150" s="257"/>
      <c r="M150" s="258" t="s">
        <v>1</v>
      </c>
      <c r="N150" s="259" t="s">
        <v>41</v>
      </c>
      <c r="O150" s="90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1" t="s">
        <v>140</v>
      </c>
      <c r="AT150" s="221" t="s">
        <v>137</v>
      </c>
      <c r="AU150" s="221" t="s">
        <v>83</v>
      </c>
      <c r="AY150" s="16" t="s">
        <v>114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6" t="s">
        <v>81</v>
      </c>
      <c r="BK150" s="222">
        <f>ROUND(I150*H150,2)</f>
        <v>0</v>
      </c>
      <c r="BL150" s="16" t="s">
        <v>120</v>
      </c>
      <c r="BM150" s="221" t="s">
        <v>167</v>
      </c>
    </row>
    <row r="151" s="2" customFormat="1">
      <c r="A151" s="37"/>
      <c r="B151" s="38"/>
      <c r="C151" s="39"/>
      <c r="D151" s="223" t="s">
        <v>122</v>
      </c>
      <c r="E151" s="39"/>
      <c r="F151" s="224" t="s">
        <v>166</v>
      </c>
      <c r="G151" s="39"/>
      <c r="H151" s="39"/>
      <c r="I151" s="225"/>
      <c r="J151" s="39"/>
      <c r="K151" s="39"/>
      <c r="L151" s="43"/>
      <c r="M151" s="226"/>
      <c r="N151" s="227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122</v>
      </c>
      <c r="AU151" s="16" t="s">
        <v>83</v>
      </c>
    </row>
    <row r="152" s="2" customFormat="1">
      <c r="A152" s="37"/>
      <c r="B152" s="38"/>
      <c r="C152" s="39"/>
      <c r="D152" s="223" t="s">
        <v>142</v>
      </c>
      <c r="E152" s="39"/>
      <c r="F152" s="260" t="s">
        <v>168</v>
      </c>
      <c r="G152" s="39"/>
      <c r="H152" s="39"/>
      <c r="I152" s="225"/>
      <c r="J152" s="39"/>
      <c r="K152" s="39"/>
      <c r="L152" s="43"/>
      <c r="M152" s="226"/>
      <c r="N152" s="227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142</v>
      </c>
      <c r="AU152" s="16" t="s">
        <v>83</v>
      </c>
    </row>
    <row r="153" s="13" customFormat="1">
      <c r="A153" s="13"/>
      <c r="B153" s="228"/>
      <c r="C153" s="229"/>
      <c r="D153" s="223" t="s">
        <v>124</v>
      </c>
      <c r="E153" s="230" t="s">
        <v>1</v>
      </c>
      <c r="F153" s="231" t="s">
        <v>169</v>
      </c>
      <c r="G153" s="229"/>
      <c r="H153" s="232">
        <v>20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124</v>
      </c>
      <c r="AU153" s="238" t="s">
        <v>83</v>
      </c>
      <c r="AV153" s="13" t="s">
        <v>83</v>
      </c>
      <c r="AW153" s="13" t="s">
        <v>32</v>
      </c>
      <c r="AX153" s="13" t="s">
        <v>76</v>
      </c>
      <c r="AY153" s="238" t="s">
        <v>114</v>
      </c>
    </row>
    <row r="154" s="13" customFormat="1">
      <c r="A154" s="13"/>
      <c r="B154" s="228"/>
      <c r="C154" s="229"/>
      <c r="D154" s="223" t="s">
        <v>124</v>
      </c>
      <c r="E154" s="230" t="s">
        <v>1</v>
      </c>
      <c r="F154" s="231" t="s">
        <v>170</v>
      </c>
      <c r="G154" s="229"/>
      <c r="H154" s="232">
        <v>10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124</v>
      </c>
      <c r="AU154" s="238" t="s">
        <v>83</v>
      </c>
      <c r="AV154" s="13" t="s">
        <v>83</v>
      </c>
      <c r="AW154" s="13" t="s">
        <v>32</v>
      </c>
      <c r="AX154" s="13" t="s">
        <v>76</v>
      </c>
      <c r="AY154" s="238" t="s">
        <v>114</v>
      </c>
    </row>
    <row r="155" s="13" customFormat="1">
      <c r="A155" s="13"/>
      <c r="B155" s="228"/>
      <c r="C155" s="229"/>
      <c r="D155" s="223" t="s">
        <v>124</v>
      </c>
      <c r="E155" s="230" t="s">
        <v>1</v>
      </c>
      <c r="F155" s="231" t="s">
        <v>171</v>
      </c>
      <c r="G155" s="229"/>
      <c r="H155" s="232">
        <v>20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124</v>
      </c>
      <c r="AU155" s="238" t="s">
        <v>83</v>
      </c>
      <c r="AV155" s="13" t="s">
        <v>83</v>
      </c>
      <c r="AW155" s="13" t="s">
        <v>32</v>
      </c>
      <c r="AX155" s="13" t="s">
        <v>76</v>
      </c>
      <c r="AY155" s="238" t="s">
        <v>114</v>
      </c>
    </row>
    <row r="156" s="14" customFormat="1">
      <c r="A156" s="14"/>
      <c r="B156" s="239"/>
      <c r="C156" s="240"/>
      <c r="D156" s="223" t="s">
        <v>124</v>
      </c>
      <c r="E156" s="241" t="s">
        <v>1</v>
      </c>
      <c r="F156" s="242" t="s">
        <v>126</v>
      </c>
      <c r="G156" s="240"/>
      <c r="H156" s="243">
        <v>50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9" t="s">
        <v>124</v>
      </c>
      <c r="AU156" s="249" t="s">
        <v>83</v>
      </c>
      <c r="AV156" s="14" t="s">
        <v>120</v>
      </c>
      <c r="AW156" s="14" t="s">
        <v>32</v>
      </c>
      <c r="AX156" s="14" t="s">
        <v>81</v>
      </c>
      <c r="AY156" s="249" t="s">
        <v>114</v>
      </c>
    </row>
    <row r="157" s="2" customFormat="1" ht="14.4" customHeight="1">
      <c r="A157" s="37"/>
      <c r="B157" s="38"/>
      <c r="C157" s="250" t="s">
        <v>172</v>
      </c>
      <c r="D157" s="250" t="s">
        <v>137</v>
      </c>
      <c r="E157" s="251" t="s">
        <v>173</v>
      </c>
      <c r="F157" s="252" t="s">
        <v>174</v>
      </c>
      <c r="G157" s="253" t="s">
        <v>119</v>
      </c>
      <c r="H157" s="254">
        <v>20</v>
      </c>
      <c r="I157" s="255"/>
      <c r="J157" s="256">
        <f>ROUND(I157*H157,2)</f>
        <v>0</v>
      </c>
      <c r="K157" s="252" t="s">
        <v>1</v>
      </c>
      <c r="L157" s="257"/>
      <c r="M157" s="258" t="s">
        <v>1</v>
      </c>
      <c r="N157" s="259" t="s">
        <v>41</v>
      </c>
      <c r="O157" s="90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1" t="s">
        <v>140</v>
      </c>
      <c r="AT157" s="221" t="s">
        <v>137</v>
      </c>
      <c r="AU157" s="221" t="s">
        <v>83</v>
      </c>
      <c r="AY157" s="16" t="s">
        <v>114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6" t="s">
        <v>81</v>
      </c>
      <c r="BK157" s="222">
        <f>ROUND(I157*H157,2)</f>
        <v>0</v>
      </c>
      <c r="BL157" s="16" t="s">
        <v>120</v>
      </c>
      <c r="BM157" s="221" t="s">
        <v>175</v>
      </c>
    </row>
    <row r="158" s="2" customFormat="1">
      <c r="A158" s="37"/>
      <c r="B158" s="38"/>
      <c r="C158" s="39"/>
      <c r="D158" s="223" t="s">
        <v>122</v>
      </c>
      <c r="E158" s="39"/>
      <c r="F158" s="224" t="s">
        <v>174</v>
      </c>
      <c r="G158" s="39"/>
      <c r="H158" s="39"/>
      <c r="I158" s="225"/>
      <c r="J158" s="39"/>
      <c r="K158" s="39"/>
      <c r="L158" s="43"/>
      <c r="M158" s="226"/>
      <c r="N158" s="227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122</v>
      </c>
      <c r="AU158" s="16" t="s">
        <v>83</v>
      </c>
    </row>
    <row r="159" s="2" customFormat="1">
      <c r="A159" s="37"/>
      <c r="B159" s="38"/>
      <c r="C159" s="39"/>
      <c r="D159" s="223" t="s">
        <v>142</v>
      </c>
      <c r="E159" s="39"/>
      <c r="F159" s="260" t="s">
        <v>176</v>
      </c>
      <c r="G159" s="39"/>
      <c r="H159" s="39"/>
      <c r="I159" s="225"/>
      <c r="J159" s="39"/>
      <c r="K159" s="39"/>
      <c r="L159" s="43"/>
      <c r="M159" s="226"/>
      <c r="N159" s="227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142</v>
      </c>
      <c r="AU159" s="16" t="s">
        <v>83</v>
      </c>
    </row>
    <row r="160" s="13" customFormat="1">
      <c r="A160" s="13"/>
      <c r="B160" s="228"/>
      <c r="C160" s="229"/>
      <c r="D160" s="223" t="s">
        <v>124</v>
      </c>
      <c r="E160" s="230" t="s">
        <v>1</v>
      </c>
      <c r="F160" s="231" t="s">
        <v>169</v>
      </c>
      <c r="G160" s="229"/>
      <c r="H160" s="232">
        <v>20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8" t="s">
        <v>124</v>
      </c>
      <c r="AU160" s="238" t="s">
        <v>83</v>
      </c>
      <c r="AV160" s="13" t="s">
        <v>83</v>
      </c>
      <c r="AW160" s="13" t="s">
        <v>32</v>
      </c>
      <c r="AX160" s="13" t="s">
        <v>76</v>
      </c>
      <c r="AY160" s="238" t="s">
        <v>114</v>
      </c>
    </row>
    <row r="161" s="14" customFormat="1">
      <c r="A161" s="14"/>
      <c r="B161" s="239"/>
      <c r="C161" s="240"/>
      <c r="D161" s="223" t="s">
        <v>124</v>
      </c>
      <c r="E161" s="241" t="s">
        <v>1</v>
      </c>
      <c r="F161" s="242" t="s">
        <v>126</v>
      </c>
      <c r="G161" s="240"/>
      <c r="H161" s="243">
        <v>20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9" t="s">
        <v>124</v>
      </c>
      <c r="AU161" s="249" t="s">
        <v>83</v>
      </c>
      <c r="AV161" s="14" t="s">
        <v>120</v>
      </c>
      <c r="AW161" s="14" t="s">
        <v>32</v>
      </c>
      <c r="AX161" s="14" t="s">
        <v>81</v>
      </c>
      <c r="AY161" s="249" t="s">
        <v>114</v>
      </c>
    </row>
    <row r="162" s="2" customFormat="1" ht="14.4" customHeight="1">
      <c r="A162" s="37"/>
      <c r="B162" s="38"/>
      <c r="C162" s="250" t="s">
        <v>177</v>
      </c>
      <c r="D162" s="250" t="s">
        <v>137</v>
      </c>
      <c r="E162" s="251" t="s">
        <v>178</v>
      </c>
      <c r="F162" s="252" t="s">
        <v>179</v>
      </c>
      <c r="G162" s="253" t="s">
        <v>119</v>
      </c>
      <c r="H162" s="254">
        <v>20</v>
      </c>
      <c r="I162" s="255"/>
      <c r="J162" s="256">
        <f>ROUND(I162*H162,2)</f>
        <v>0</v>
      </c>
      <c r="K162" s="252" t="s">
        <v>1</v>
      </c>
      <c r="L162" s="257"/>
      <c r="M162" s="258" t="s">
        <v>1</v>
      </c>
      <c r="N162" s="259" t="s">
        <v>41</v>
      </c>
      <c r="O162" s="90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1" t="s">
        <v>140</v>
      </c>
      <c r="AT162" s="221" t="s">
        <v>137</v>
      </c>
      <c r="AU162" s="221" t="s">
        <v>83</v>
      </c>
      <c r="AY162" s="16" t="s">
        <v>114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6" t="s">
        <v>81</v>
      </c>
      <c r="BK162" s="222">
        <f>ROUND(I162*H162,2)</f>
        <v>0</v>
      </c>
      <c r="BL162" s="16" t="s">
        <v>120</v>
      </c>
      <c r="BM162" s="221" t="s">
        <v>180</v>
      </c>
    </row>
    <row r="163" s="2" customFormat="1">
      <c r="A163" s="37"/>
      <c r="B163" s="38"/>
      <c r="C163" s="39"/>
      <c r="D163" s="223" t="s">
        <v>122</v>
      </c>
      <c r="E163" s="39"/>
      <c r="F163" s="224" t="s">
        <v>179</v>
      </c>
      <c r="G163" s="39"/>
      <c r="H163" s="39"/>
      <c r="I163" s="225"/>
      <c r="J163" s="39"/>
      <c r="K163" s="39"/>
      <c r="L163" s="43"/>
      <c r="M163" s="226"/>
      <c r="N163" s="227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122</v>
      </c>
      <c r="AU163" s="16" t="s">
        <v>83</v>
      </c>
    </row>
    <row r="164" s="2" customFormat="1" ht="14.4" customHeight="1">
      <c r="A164" s="37"/>
      <c r="B164" s="38"/>
      <c r="C164" s="250" t="s">
        <v>181</v>
      </c>
      <c r="D164" s="250" t="s">
        <v>137</v>
      </c>
      <c r="E164" s="251" t="s">
        <v>182</v>
      </c>
      <c r="F164" s="252" t="s">
        <v>183</v>
      </c>
      <c r="G164" s="253" t="s">
        <v>119</v>
      </c>
      <c r="H164" s="254">
        <v>10</v>
      </c>
      <c r="I164" s="255"/>
      <c r="J164" s="256">
        <f>ROUND(I164*H164,2)</f>
        <v>0</v>
      </c>
      <c r="K164" s="252" t="s">
        <v>1</v>
      </c>
      <c r="L164" s="257"/>
      <c r="M164" s="258" t="s">
        <v>1</v>
      </c>
      <c r="N164" s="259" t="s">
        <v>41</v>
      </c>
      <c r="O164" s="90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1" t="s">
        <v>140</v>
      </c>
      <c r="AT164" s="221" t="s">
        <v>137</v>
      </c>
      <c r="AU164" s="221" t="s">
        <v>83</v>
      </c>
      <c r="AY164" s="16" t="s">
        <v>114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6" t="s">
        <v>81</v>
      </c>
      <c r="BK164" s="222">
        <f>ROUND(I164*H164,2)</f>
        <v>0</v>
      </c>
      <c r="BL164" s="16" t="s">
        <v>120</v>
      </c>
      <c r="BM164" s="221" t="s">
        <v>184</v>
      </c>
    </row>
    <row r="165" s="2" customFormat="1">
      <c r="A165" s="37"/>
      <c r="B165" s="38"/>
      <c r="C165" s="39"/>
      <c r="D165" s="223" t="s">
        <v>122</v>
      </c>
      <c r="E165" s="39"/>
      <c r="F165" s="224" t="s">
        <v>183</v>
      </c>
      <c r="G165" s="39"/>
      <c r="H165" s="39"/>
      <c r="I165" s="225"/>
      <c r="J165" s="39"/>
      <c r="K165" s="39"/>
      <c r="L165" s="43"/>
      <c r="M165" s="226"/>
      <c r="N165" s="227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122</v>
      </c>
      <c r="AU165" s="16" t="s">
        <v>83</v>
      </c>
    </row>
    <row r="166" s="2" customFormat="1" ht="14.4" customHeight="1">
      <c r="A166" s="37"/>
      <c r="B166" s="38"/>
      <c r="C166" s="210" t="s">
        <v>185</v>
      </c>
      <c r="D166" s="210" t="s">
        <v>116</v>
      </c>
      <c r="E166" s="211" t="s">
        <v>186</v>
      </c>
      <c r="F166" s="212" t="s">
        <v>187</v>
      </c>
      <c r="G166" s="213" t="s">
        <v>119</v>
      </c>
      <c r="H166" s="214">
        <v>350</v>
      </c>
      <c r="I166" s="215"/>
      <c r="J166" s="216">
        <f>ROUND(I166*H166,2)</f>
        <v>0</v>
      </c>
      <c r="K166" s="212" t="s">
        <v>1</v>
      </c>
      <c r="L166" s="43"/>
      <c r="M166" s="217" t="s">
        <v>1</v>
      </c>
      <c r="N166" s="218" t="s">
        <v>41</v>
      </c>
      <c r="O166" s="90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1" t="s">
        <v>120</v>
      </c>
      <c r="AT166" s="221" t="s">
        <v>116</v>
      </c>
      <c r="AU166" s="221" t="s">
        <v>83</v>
      </c>
      <c r="AY166" s="16" t="s">
        <v>114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6" t="s">
        <v>81</v>
      </c>
      <c r="BK166" s="222">
        <f>ROUND(I166*H166,2)</f>
        <v>0</v>
      </c>
      <c r="BL166" s="16" t="s">
        <v>120</v>
      </c>
      <c r="BM166" s="221" t="s">
        <v>188</v>
      </c>
    </row>
    <row r="167" s="2" customFormat="1">
      <c r="A167" s="37"/>
      <c r="B167" s="38"/>
      <c r="C167" s="39"/>
      <c r="D167" s="223" t="s">
        <v>122</v>
      </c>
      <c r="E167" s="39"/>
      <c r="F167" s="224" t="s">
        <v>189</v>
      </c>
      <c r="G167" s="39"/>
      <c r="H167" s="39"/>
      <c r="I167" s="225"/>
      <c r="J167" s="39"/>
      <c r="K167" s="39"/>
      <c r="L167" s="43"/>
      <c r="M167" s="226"/>
      <c r="N167" s="227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122</v>
      </c>
      <c r="AU167" s="16" t="s">
        <v>83</v>
      </c>
    </row>
    <row r="168" s="2" customFormat="1">
      <c r="A168" s="37"/>
      <c r="B168" s="38"/>
      <c r="C168" s="39"/>
      <c r="D168" s="223" t="s">
        <v>142</v>
      </c>
      <c r="E168" s="39"/>
      <c r="F168" s="260" t="s">
        <v>190</v>
      </c>
      <c r="G168" s="39"/>
      <c r="H168" s="39"/>
      <c r="I168" s="225"/>
      <c r="J168" s="39"/>
      <c r="K168" s="39"/>
      <c r="L168" s="43"/>
      <c r="M168" s="226"/>
      <c r="N168" s="227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142</v>
      </c>
      <c r="AU168" s="16" t="s">
        <v>83</v>
      </c>
    </row>
    <row r="169" s="2" customFormat="1" ht="14.4" customHeight="1">
      <c r="A169" s="37"/>
      <c r="B169" s="38"/>
      <c r="C169" s="250" t="s">
        <v>191</v>
      </c>
      <c r="D169" s="250" t="s">
        <v>137</v>
      </c>
      <c r="E169" s="251" t="s">
        <v>192</v>
      </c>
      <c r="F169" s="252" t="s">
        <v>193</v>
      </c>
      <c r="G169" s="253" t="s">
        <v>194</v>
      </c>
      <c r="H169" s="254">
        <v>1050</v>
      </c>
      <c r="I169" s="255"/>
      <c r="J169" s="256">
        <f>ROUND(I169*H169,2)</f>
        <v>0</v>
      </c>
      <c r="K169" s="252" t="s">
        <v>1</v>
      </c>
      <c r="L169" s="257"/>
      <c r="M169" s="258" t="s">
        <v>1</v>
      </c>
      <c r="N169" s="259" t="s">
        <v>41</v>
      </c>
      <c r="O169" s="90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1" t="s">
        <v>140</v>
      </c>
      <c r="AT169" s="221" t="s">
        <v>137</v>
      </c>
      <c r="AU169" s="221" t="s">
        <v>83</v>
      </c>
      <c r="AY169" s="16" t="s">
        <v>114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6" t="s">
        <v>81</v>
      </c>
      <c r="BK169" s="222">
        <f>ROUND(I169*H169,2)</f>
        <v>0</v>
      </c>
      <c r="BL169" s="16" t="s">
        <v>120</v>
      </c>
      <c r="BM169" s="221" t="s">
        <v>195</v>
      </c>
    </row>
    <row r="170" s="2" customFormat="1">
      <c r="A170" s="37"/>
      <c r="B170" s="38"/>
      <c r="C170" s="39"/>
      <c r="D170" s="223" t="s">
        <v>122</v>
      </c>
      <c r="E170" s="39"/>
      <c r="F170" s="224" t="s">
        <v>193</v>
      </c>
      <c r="G170" s="39"/>
      <c r="H170" s="39"/>
      <c r="I170" s="225"/>
      <c r="J170" s="39"/>
      <c r="K170" s="39"/>
      <c r="L170" s="43"/>
      <c r="M170" s="226"/>
      <c r="N170" s="227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122</v>
      </c>
      <c r="AU170" s="16" t="s">
        <v>83</v>
      </c>
    </row>
    <row r="171" s="13" customFormat="1">
      <c r="A171" s="13"/>
      <c r="B171" s="228"/>
      <c r="C171" s="229"/>
      <c r="D171" s="223" t="s">
        <v>124</v>
      </c>
      <c r="E171" s="230" t="s">
        <v>1</v>
      </c>
      <c r="F171" s="231" t="s">
        <v>196</v>
      </c>
      <c r="G171" s="229"/>
      <c r="H171" s="232">
        <v>1050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124</v>
      </c>
      <c r="AU171" s="238" t="s">
        <v>83</v>
      </c>
      <c r="AV171" s="13" t="s">
        <v>83</v>
      </c>
      <c r="AW171" s="13" t="s">
        <v>32</v>
      </c>
      <c r="AX171" s="13" t="s">
        <v>76</v>
      </c>
      <c r="AY171" s="238" t="s">
        <v>114</v>
      </c>
    </row>
    <row r="172" s="14" customFormat="1">
      <c r="A172" s="14"/>
      <c r="B172" s="239"/>
      <c r="C172" s="240"/>
      <c r="D172" s="223" t="s">
        <v>124</v>
      </c>
      <c r="E172" s="241" t="s">
        <v>1</v>
      </c>
      <c r="F172" s="242" t="s">
        <v>126</v>
      </c>
      <c r="G172" s="240"/>
      <c r="H172" s="243">
        <v>1050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9" t="s">
        <v>124</v>
      </c>
      <c r="AU172" s="249" t="s">
        <v>83</v>
      </c>
      <c r="AV172" s="14" t="s">
        <v>120</v>
      </c>
      <c r="AW172" s="14" t="s">
        <v>32</v>
      </c>
      <c r="AX172" s="14" t="s">
        <v>81</v>
      </c>
      <c r="AY172" s="249" t="s">
        <v>114</v>
      </c>
    </row>
    <row r="173" s="2" customFormat="1" ht="14.4" customHeight="1">
      <c r="A173" s="37"/>
      <c r="B173" s="38"/>
      <c r="C173" s="210" t="s">
        <v>8</v>
      </c>
      <c r="D173" s="210" t="s">
        <v>116</v>
      </c>
      <c r="E173" s="211" t="s">
        <v>197</v>
      </c>
      <c r="F173" s="212" t="s">
        <v>198</v>
      </c>
      <c r="G173" s="213" t="s">
        <v>199</v>
      </c>
      <c r="H173" s="214">
        <v>105</v>
      </c>
      <c r="I173" s="215"/>
      <c r="J173" s="216">
        <f>ROUND(I173*H173,2)</f>
        <v>0</v>
      </c>
      <c r="K173" s="212" t="s">
        <v>1</v>
      </c>
      <c r="L173" s="43"/>
      <c r="M173" s="217" t="s">
        <v>1</v>
      </c>
      <c r="N173" s="218" t="s">
        <v>41</v>
      </c>
      <c r="O173" s="90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1" t="s">
        <v>120</v>
      </c>
      <c r="AT173" s="221" t="s">
        <v>116</v>
      </c>
      <c r="AU173" s="221" t="s">
        <v>83</v>
      </c>
      <c r="AY173" s="16" t="s">
        <v>114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6" t="s">
        <v>81</v>
      </c>
      <c r="BK173" s="222">
        <f>ROUND(I173*H173,2)</f>
        <v>0</v>
      </c>
      <c r="BL173" s="16" t="s">
        <v>120</v>
      </c>
      <c r="BM173" s="221" t="s">
        <v>200</v>
      </c>
    </row>
    <row r="174" s="2" customFormat="1">
      <c r="A174" s="37"/>
      <c r="B174" s="38"/>
      <c r="C174" s="39"/>
      <c r="D174" s="223" t="s">
        <v>122</v>
      </c>
      <c r="E174" s="39"/>
      <c r="F174" s="224" t="s">
        <v>201</v>
      </c>
      <c r="G174" s="39"/>
      <c r="H174" s="39"/>
      <c r="I174" s="225"/>
      <c r="J174" s="39"/>
      <c r="K174" s="39"/>
      <c r="L174" s="43"/>
      <c r="M174" s="226"/>
      <c r="N174" s="227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122</v>
      </c>
      <c r="AU174" s="16" t="s">
        <v>83</v>
      </c>
    </row>
    <row r="175" s="13" customFormat="1">
      <c r="A175" s="13"/>
      <c r="B175" s="228"/>
      <c r="C175" s="229"/>
      <c r="D175" s="223" t="s">
        <v>124</v>
      </c>
      <c r="E175" s="230" t="s">
        <v>1</v>
      </c>
      <c r="F175" s="231" t="s">
        <v>202</v>
      </c>
      <c r="G175" s="229"/>
      <c r="H175" s="232">
        <v>105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8" t="s">
        <v>124</v>
      </c>
      <c r="AU175" s="238" t="s">
        <v>83</v>
      </c>
      <c r="AV175" s="13" t="s">
        <v>83</v>
      </c>
      <c r="AW175" s="13" t="s">
        <v>32</v>
      </c>
      <c r="AX175" s="13" t="s">
        <v>76</v>
      </c>
      <c r="AY175" s="238" t="s">
        <v>114</v>
      </c>
    </row>
    <row r="176" s="14" customFormat="1">
      <c r="A176" s="14"/>
      <c r="B176" s="239"/>
      <c r="C176" s="240"/>
      <c r="D176" s="223" t="s">
        <v>124</v>
      </c>
      <c r="E176" s="241" t="s">
        <v>1</v>
      </c>
      <c r="F176" s="242" t="s">
        <v>126</v>
      </c>
      <c r="G176" s="240"/>
      <c r="H176" s="243">
        <v>105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9" t="s">
        <v>124</v>
      </c>
      <c r="AU176" s="249" t="s">
        <v>83</v>
      </c>
      <c r="AV176" s="14" t="s">
        <v>120</v>
      </c>
      <c r="AW176" s="14" t="s">
        <v>32</v>
      </c>
      <c r="AX176" s="14" t="s">
        <v>81</v>
      </c>
      <c r="AY176" s="249" t="s">
        <v>114</v>
      </c>
    </row>
    <row r="177" s="2" customFormat="1" ht="14.4" customHeight="1">
      <c r="A177" s="37"/>
      <c r="B177" s="38"/>
      <c r="C177" s="210" t="s">
        <v>203</v>
      </c>
      <c r="D177" s="210" t="s">
        <v>116</v>
      </c>
      <c r="E177" s="211" t="s">
        <v>204</v>
      </c>
      <c r="F177" s="212" t="s">
        <v>205</v>
      </c>
      <c r="G177" s="213" t="s">
        <v>199</v>
      </c>
      <c r="H177" s="214">
        <v>600</v>
      </c>
      <c r="I177" s="215"/>
      <c r="J177" s="216">
        <f>ROUND(I177*H177,2)</f>
        <v>0</v>
      </c>
      <c r="K177" s="212" t="s">
        <v>1</v>
      </c>
      <c r="L177" s="43"/>
      <c r="M177" s="217" t="s">
        <v>1</v>
      </c>
      <c r="N177" s="218" t="s">
        <v>41</v>
      </c>
      <c r="O177" s="90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1" t="s">
        <v>120</v>
      </c>
      <c r="AT177" s="221" t="s">
        <v>116</v>
      </c>
      <c r="AU177" s="221" t="s">
        <v>83</v>
      </c>
      <c r="AY177" s="16" t="s">
        <v>114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6" t="s">
        <v>81</v>
      </c>
      <c r="BK177" s="222">
        <f>ROUND(I177*H177,2)</f>
        <v>0</v>
      </c>
      <c r="BL177" s="16" t="s">
        <v>120</v>
      </c>
      <c r="BM177" s="221" t="s">
        <v>206</v>
      </c>
    </row>
    <row r="178" s="2" customFormat="1">
      <c r="A178" s="37"/>
      <c r="B178" s="38"/>
      <c r="C178" s="39"/>
      <c r="D178" s="223" t="s">
        <v>122</v>
      </c>
      <c r="E178" s="39"/>
      <c r="F178" s="224" t="s">
        <v>207</v>
      </c>
      <c r="G178" s="39"/>
      <c r="H178" s="39"/>
      <c r="I178" s="225"/>
      <c r="J178" s="39"/>
      <c r="K178" s="39"/>
      <c r="L178" s="43"/>
      <c r="M178" s="226"/>
      <c r="N178" s="227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122</v>
      </c>
      <c r="AU178" s="16" t="s">
        <v>83</v>
      </c>
    </row>
    <row r="179" s="2" customFormat="1" ht="14.4" customHeight="1">
      <c r="A179" s="37"/>
      <c r="B179" s="38"/>
      <c r="C179" s="250" t="s">
        <v>208</v>
      </c>
      <c r="D179" s="250" t="s">
        <v>137</v>
      </c>
      <c r="E179" s="251" t="s">
        <v>209</v>
      </c>
      <c r="F179" s="252" t="s">
        <v>210</v>
      </c>
      <c r="G179" s="253" t="s">
        <v>211</v>
      </c>
      <c r="H179" s="254">
        <v>61.799999999999997</v>
      </c>
      <c r="I179" s="255"/>
      <c r="J179" s="256">
        <f>ROUND(I179*H179,2)</f>
        <v>0</v>
      </c>
      <c r="K179" s="252" t="s">
        <v>1</v>
      </c>
      <c r="L179" s="257"/>
      <c r="M179" s="258" t="s">
        <v>1</v>
      </c>
      <c r="N179" s="259" t="s">
        <v>41</v>
      </c>
      <c r="O179" s="90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1" t="s">
        <v>140</v>
      </c>
      <c r="AT179" s="221" t="s">
        <v>137</v>
      </c>
      <c r="AU179" s="221" t="s">
        <v>83</v>
      </c>
      <c r="AY179" s="16" t="s">
        <v>114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6" t="s">
        <v>81</v>
      </c>
      <c r="BK179" s="222">
        <f>ROUND(I179*H179,2)</f>
        <v>0</v>
      </c>
      <c r="BL179" s="16" t="s">
        <v>120</v>
      </c>
      <c r="BM179" s="221" t="s">
        <v>212</v>
      </c>
    </row>
    <row r="180" s="2" customFormat="1">
      <c r="A180" s="37"/>
      <c r="B180" s="38"/>
      <c r="C180" s="39"/>
      <c r="D180" s="223" t="s">
        <v>122</v>
      </c>
      <c r="E180" s="39"/>
      <c r="F180" s="224" t="s">
        <v>210</v>
      </c>
      <c r="G180" s="39"/>
      <c r="H180" s="39"/>
      <c r="I180" s="225"/>
      <c r="J180" s="39"/>
      <c r="K180" s="39"/>
      <c r="L180" s="43"/>
      <c r="M180" s="226"/>
      <c r="N180" s="227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122</v>
      </c>
      <c r="AU180" s="16" t="s">
        <v>83</v>
      </c>
    </row>
    <row r="181" s="13" customFormat="1">
      <c r="A181" s="13"/>
      <c r="B181" s="228"/>
      <c r="C181" s="229"/>
      <c r="D181" s="223" t="s">
        <v>124</v>
      </c>
      <c r="E181" s="230" t="s">
        <v>1</v>
      </c>
      <c r="F181" s="231" t="s">
        <v>213</v>
      </c>
      <c r="G181" s="229"/>
      <c r="H181" s="232">
        <v>61.799999999999997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8" t="s">
        <v>124</v>
      </c>
      <c r="AU181" s="238" t="s">
        <v>83</v>
      </c>
      <c r="AV181" s="13" t="s">
        <v>83</v>
      </c>
      <c r="AW181" s="13" t="s">
        <v>32</v>
      </c>
      <c r="AX181" s="13" t="s">
        <v>76</v>
      </c>
      <c r="AY181" s="238" t="s">
        <v>114</v>
      </c>
    </row>
    <row r="182" s="14" customFormat="1">
      <c r="A182" s="14"/>
      <c r="B182" s="239"/>
      <c r="C182" s="240"/>
      <c r="D182" s="223" t="s">
        <v>124</v>
      </c>
      <c r="E182" s="241" t="s">
        <v>1</v>
      </c>
      <c r="F182" s="242" t="s">
        <v>126</v>
      </c>
      <c r="G182" s="240"/>
      <c r="H182" s="243">
        <v>61.799999999999997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9" t="s">
        <v>124</v>
      </c>
      <c r="AU182" s="249" t="s">
        <v>83</v>
      </c>
      <c r="AV182" s="14" t="s">
        <v>120</v>
      </c>
      <c r="AW182" s="14" t="s">
        <v>32</v>
      </c>
      <c r="AX182" s="14" t="s">
        <v>81</v>
      </c>
      <c r="AY182" s="249" t="s">
        <v>114</v>
      </c>
    </row>
    <row r="183" s="2" customFormat="1" ht="14.4" customHeight="1">
      <c r="A183" s="37"/>
      <c r="B183" s="38"/>
      <c r="C183" s="210" t="s">
        <v>214</v>
      </c>
      <c r="D183" s="210" t="s">
        <v>116</v>
      </c>
      <c r="E183" s="211" t="s">
        <v>215</v>
      </c>
      <c r="F183" s="212" t="s">
        <v>216</v>
      </c>
      <c r="G183" s="213" t="s">
        <v>199</v>
      </c>
      <c r="H183" s="214">
        <v>800</v>
      </c>
      <c r="I183" s="215"/>
      <c r="J183" s="216">
        <f>ROUND(I183*H183,2)</f>
        <v>0</v>
      </c>
      <c r="K183" s="212" t="s">
        <v>1</v>
      </c>
      <c r="L183" s="43"/>
      <c r="M183" s="217" t="s">
        <v>1</v>
      </c>
      <c r="N183" s="218" t="s">
        <v>41</v>
      </c>
      <c r="O183" s="90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1" t="s">
        <v>120</v>
      </c>
      <c r="AT183" s="221" t="s">
        <v>116</v>
      </c>
      <c r="AU183" s="221" t="s">
        <v>83</v>
      </c>
      <c r="AY183" s="16" t="s">
        <v>114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6" t="s">
        <v>81</v>
      </c>
      <c r="BK183" s="222">
        <f>ROUND(I183*H183,2)</f>
        <v>0</v>
      </c>
      <c r="BL183" s="16" t="s">
        <v>120</v>
      </c>
      <c r="BM183" s="221" t="s">
        <v>217</v>
      </c>
    </row>
    <row r="184" s="2" customFormat="1">
      <c r="A184" s="37"/>
      <c r="B184" s="38"/>
      <c r="C184" s="39"/>
      <c r="D184" s="223" t="s">
        <v>122</v>
      </c>
      <c r="E184" s="39"/>
      <c r="F184" s="224" t="s">
        <v>218</v>
      </c>
      <c r="G184" s="39"/>
      <c r="H184" s="39"/>
      <c r="I184" s="225"/>
      <c r="J184" s="39"/>
      <c r="K184" s="39"/>
      <c r="L184" s="43"/>
      <c r="M184" s="226"/>
      <c r="N184" s="227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122</v>
      </c>
      <c r="AU184" s="16" t="s">
        <v>83</v>
      </c>
    </row>
    <row r="185" s="13" customFormat="1">
      <c r="A185" s="13"/>
      <c r="B185" s="228"/>
      <c r="C185" s="229"/>
      <c r="D185" s="223" t="s">
        <v>124</v>
      </c>
      <c r="E185" s="230" t="s">
        <v>1</v>
      </c>
      <c r="F185" s="231" t="s">
        <v>219</v>
      </c>
      <c r="G185" s="229"/>
      <c r="H185" s="232">
        <v>800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8" t="s">
        <v>124</v>
      </c>
      <c r="AU185" s="238" t="s">
        <v>83</v>
      </c>
      <c r="AV185" s="13" t="s">
        <v>83</v>
      </c>
      <c r="AW185" s="13" t="s">
        <v>32</v>
      </c>
      <c r="AX185" s="13" t="s">
        <v>76</v>
      </c>
      <c r="AY185" s="238" t="s">
        <v>114</v>
      </c>
    </row>
    <row r="186" s="14" customFormat="1">
      <c r="A186" s="14"/>
      <c r="B186" s="239"/>
      <c r="C186" s="240"/>
      <c r="D186" s="223" t="s">
        <v>124</v>
      </c>
      <c r="E186" s="241" t="s">
        <v>1</v>
      </c>
      <c r="F186" s="242" t="s">
        <v>126</v>
      </c>
      <c r="G186" s="240"/>
      <c r="H186" s="243">
        <v>800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9" t="s">
        <v>124</v>
      </c>
      <c r="AU186" s="249" t="s">
        <v>83</v>
      </c>
      <c r="AV186" s="14" t="s">
        <v>120</v>
      </c>
      <c r="AW186" s="14" t="s">
        <v>32</v>
      </c>
      <c r="AX186" s="14" t="s">
        <v>81</v>
      </c>
      <c r="AY186" s="249" t="s">
        <v>114</v>
      </c>
    </row>
    <row r="187" s="2" customFormat="1" ht="14.4" customHeight="1">
      <c r="A187" s="37"/>
      <c r="B187" s="38"/>
      <c r="C187" s="210" t="s">
        <v>220</v>
      </c>
      <c r="D187" s="210" t="s">
        <v>116</v>
      </c>
      <c r="E187" s="211" t="s">
        <v>221</v>
      </c>
      <c r="F187" s="212" t="s">
        <v>222</v>
      </c>
      <c r="G187" s="213" t="s">
        <v>211</v>
      </c>
      <c r="H187" s="214">
        <v>273.75</v>
      </c>
      <c r="I187" s="215"/>
      <c r="J187" s="216">
        <f>ROUND(I187*H187,2)</f>
        <v>0</v>
      </c>
      <c r="K187" s="212" t="s">
        <v>1</v>
      </c>
      <c r="L187" s="43"/>
      <c r="M187" s="217" t="s">
        <v>1</v>
      </c>
      <c r="N187" s="218" t="s">
        <v>41</v>
      </c>
      <c r="O187" s="90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1" t="s">
        <v>120</v>
      </c>
      <c r="AT187" s="221" t="s">
        <v>116</v>
      </c>
      <c r="AU187" s="221" t="s">
        <v>83</v>
      </c>
      <c r="AY187" s="16" t="s">
        <v>114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6" t="s">
        <v>81</v>
      </c>
      <c r="BK187" s="222">
        <f>ROUND(I187*H187,2)</f>
        <v>0</v>
      </c>
      <c r="BL187" s="16" t="s">
        <v>120</v>
      </c>
      <c r="BM187" s="221" t="s">
        <v>223</v>
      </c>
    </row>
    <row r="188" s="2" customFormat="1">
      <c r="A188" s="37"/>
      <c r="B188" s="38"/>
      <c r="C188" s="39"/>
      <c r="D188" s="223" t="s">
        <v>122</v>
      </c>
      <c r="E188" s="39"/>
      <c r="F188" s="224" t="s">
        <v>224</v>
      </c>
      <c r="G188" s="39"/>
      <c r="H188" s="39"/>
      <c r="I188" s="225"/>
      <c r="J188" s="39"/>
      <c r="K188" s="39"/>
      <c r="L188" s="43"/>
      <c r="M188" s="226"/>
      <c r="N188" s="227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122</v>
      </c>
      <c r="AU188" s="16" t="s">
        <v>83</v>
      </c>
    </row>
    <row r="189" s="13" customFormat="1">
      <c r="A189" s="13"/>
      <c r="B189" s="228"/>
      <c r="C189" s="229"/>
      <c r="D189" s="223" t="s">
        <v>124</v>
      </c>
      <c r="E189" s="230" t="s">
        <v>1</v>
      </c>
      <c r="F189" s="231" t="s">
        <v>225</v>
      </c>
      <c r="G189" s="229"/>
      <c r="H189" s="232">
        <v>262.5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8" t="s">
        <v>124</v>
      </c>
      <c r="AU189" s="238" t="s">
        <v>83</v>
      </c>
      <c r="AV189" s="13" t="s">
        <v>83</v>
      </c>
      <c r="AW189" s="13" t="s">
        <v>32</v>
      </c>
      <c r="AX189" s="13" t="s">
        <v>76</v>
      </c>
      <c r="AY189" s="238" t="s">
        <v>114</v>
      </c>
    </row>
    <row r="190" s="13" customFormat="1">
      <c r="A190" s="13"/>
      <c r="B190" s="228"/>
      <c r="C190" s="229"/>
      <c r="D190" s="223" t="s">
        <v>124</v>
      </c>
      <c r="E190" s="230" t="s">
        <v>1</v>
      </c>
      <c r="F190" s="231" t="s">
        <v>226</v>
      </c>
      <c r="G190" s="229"/>
      <c r="H190" s="232">
        <v>11.25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8" t="s">
        <v>124</v>
      </c>
      <c r="AU190" s="238" t="s">
        <v>83</v>
      </c>
      <c r="AV190" s="13" t="s">
        <v>83</v>
      </c>
      <c r="AW190" s="13" t="s">
        <v>32</v>
      </c>
      <c r="AX190" s="13" t="s">
        <v>76</v>
      </c>
      <c r="AY190" s="238" t="s">
        <v>114</v>
      </c>
    </row>
    <row r="191" s="14" customFormat="1">
      <c r="A191" s="14"/>
      <c r="B191" s="239"/>
      <c r="C191" s="240"/>
      <c r="D191" s="223" t="s">
        <v>124</v>
      </c>
      <c r="E191" s="241" t="s">
        <v>1</v>
      </c>
      <c r="F191" s="242" t="s">
        <v>126</v>
      </c>
      <c r="G191" s="240"/>
      <c r="H191" s="243">
        <v>273.75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9" t="s">
        <v>124</v>
      </c>
      <c r="AU191" s="249" t="s">
        <v>83</v>
      </c>
      <c r="AV191" s="14" t="s">
        <v>120</v>
      </c>
      <c r="AW191" s="14" t="s">
        <v>32</v>
      </c>
      <c r="AX191" s="14" t="s">
        <v>81</v>
      </c>
      <c r="AY191" s="249" t="s">
        <v>114</v>
      </c>
    </row>
    <row r="192" s="2" customFormat="1" ht="14.4" customHeight="1">
      <c r="A192" s="37"/>
      <c r="B192" s="38"/>
      <c r="C192" s="210" t="s">
        <v>227</v>
      </c>
      <c r="D192" s="210" t="s">
        <v>116</v>
      </c>
      <c r="E192" s="211" t="s">
        <v>228</v>
      </c>
      <c r="F192" s="212" t="s">
        <v>229</v>
      </c>
      <c r="G192" s="213" t="s">
        <v>211</v>
      </c>
      <c r="H192" s="214">
        <v>547.5</v>
      </c>
      <c r="I192" s="215"/>
      <c r="J192" s="216">
        <f>ROUND(I192*H192,2)</f>
        <v>0</v>
      </c>
      <c r="K192" s="212" t="s">
        <v>1</v>
      </c>
      <c r="L192" s="43"/>
      <c r="M192" s="217" t="s">
        <v>1</v>
      </c>
      <c r="N192" s="218" t="s">
        <v>41</v>
      </c>
      <c r="O192" s="90"/>
      <c r="P192" s="219">
        <f>O192*H192</f>
        <v>0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1" t="s">
        <v>120</v>
      </c>
      <c r="AT192" s="221" t="s">
        <v>116</v>
      </c>
      <c r="AU192" s="221" t="s">
        <v>83</v>
      </c>
      <c r="AY192" s="16" t="s">
        <v>114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6" t="s">
        <v>81</v>
      </c>
      <c r="BK192" s="222">
        <f>ROUND(I192*H192,2)</f>
        <v>0</v>
      </c>
      <c r="BL192" s="16" t="s">
        <v>120</v>
      </c>
      <c r="BM192" s="221" t="s">
        <v>230</v>
      </c>
    </row>
    <row r="193" s="2" customFormat="1">
      <c r="A193" s="37"/>
      <c r="B193" s="38"/>
      <c r="C193" s="39"/>
      <c r="D193" s="223" t="s">
        <v>122</v>
      </c>
      <c r="E193" s="39"/>
      <c r="F193" s="224" t="s">
        <v>231</v>
      </c>
      <c r="G193" s="39"/>
      <c r="H193" s="39"/>
      <c r="I193" s="225"/>
      <c r="J193" s="39"/>
      <c r="K193" s="39"/>
      <c r="L193" s="43"/>
      <c r="M193" s="226"/>
      <c r="N193" s="227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122</v>
      </c>
      <c r="AU193" s="16" t="s">
        <v>83</v>
      </c>
    </row>
    <row r="194" s="13" customFormat="1">
      <c r="A194" s="13"/>
      <c r="B194" s="228"/>
      <c r="C194" s="229"/>
      <c r="D194" s="223" t="s">
        <v>124</v>
      </c>
      <c r="E194" s="230" t="s">
        <v>1</v>
      </c>
      <c r="F194" s="231" t="s">
        <v>232</v>
      </c>
      <c r="G194" s="229"/>
      <c r="H194" s="232">
        <v>547.5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124</v>
      </c>
      <c r="AU194" s="238" t="s">
        <v>83</v>
      </c>
      <c r="AV194" s="13" t="s">
        <v>83</v>
      </c>
      <c r="AW194" s="13" t="s">
        <v>32</v>
      </c>
      <c r="AX194" s="13" t="s">
        <v>76</v>
      </c>
      <c r="AY194" s="238" t="s">
        <v>114</v>
      </c>
    </row>
    <row r="195" s="14" customFormat="1">
      <c r="A195" s="14"/>
      <c r="B195" s="239"/>
      <c r="C195" s="240"/>
      <c r="D195" s="223" t="s">
        <v>124</v>
      </c>
      <c r="E195" s="241" t="s">
        <v>1</v>
      </c>
      <c r="F195" s="242" t="s">
        <v>126</v>
      </c>
      <c r="G195" s="240"/>
      <c r="H195" s="243">
        <v>547.5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9" t="s">
        <v>124</v>
      </c>
      <c r="AU195" s="249" t="s">
        <v>83</v>
      </c>
      <c r="AV195" s="14" t="s">
        <v>120</v>
      </c>
      <c r="AW195" s="14" t="s">
        <v>32</v>
      </c>
      <c r="AX195" s="14" t="s">
        <v>81</v>
      </c>
      <c r="AY195" s="249" t="s">
        <v>114</v>
      </c>
    </row>
    <row r="196" s="12" customFormat="1" ht="22.8" customHeight="1">
      <c r="A196" s="12"/>
      <c r="B196" s="194"/>
      <c r="C196" s="195"/>
      <c r="D196" s="196" t="s">
        <v>75</v>
      </c>
      <c r="E196" s="208" t="s">
        <v>132</v>
      </c>
      <c r="F196" s="208" t="s">
        <v>233</v>
      </c>
      <c r="G196" s="195"/>
      <c r="H196" s="195"/>
      <c r="I196" s="198"/>
      <c r="J196" s="209">
        <f>BK196</f>
        <v>0</v>
      </c>
      <c r="K196" s="195"/>
      <c r="L196" s="200"/>
      <c r="M196" s="201"/>
      <c r="N196" s="202"/>
      <c r="O196" s="202"/>
      <c r="P196" s="203">
        <f>SUM(P197:P199)</f>
        <v>0</v>
      </c>
      <c r="Q196" s="202"/>
      <c r="R196" s="203">
        <f>SUM(R197:R199)</f>
        <v>0</v>
      </c>
      <c r="S196" s="202"/>
      <c r="T196" s="204">
        <f>SUM(T197:T199)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5" t="s">
        <v>81</v>
      </c>
      <c r="AT196" s="206" t="s">
        <v>75</v>
      </c>
      <c r="AU196" s="206" t="s">
        <v>81</v>
      </c>
      <c r="AY196" s="205" t="s">
        <v>114</v>
      </c>
      <c r="BK196" s="207">
        <f>SUM(BK197:BK199)</f>
        <v>0</v>
      </c>
    </row>
    <row r="197" s="2" customFormat="1" ht="14.4" customHeight="1">
      <c r="A197" s="37"/>
      <c r="B197" s="38"/>
      <c r="C197" s="210" t="s">
        <v>7</v>
      </c>
      <c r="D197" s="210" t="s">
        <v>116</v>
      </c>
      <c r="E197" s="211" t="s">
        <v>234</v>
      </c>
      <c r="F197" s="212" t="s">
        <v>235</v>
      </c>
      <c r="G197" s="213" t="s">
        <v>236</v>
      </c>
      <c r="H197" s="214">
        <v>788</v>
      </c>
      <c r="I197" s="215"/>
      <c r="J197" s="216">
        <f>ROUND(I197*H197,2)</f>
        <v>0</v>
      </c>
      <c r="K197" s="212" t="s">
        <v>1</v>
      </c>
      <c r="L197" s="43"/>
      <c r="M197" s="217" t="s">
        <v>1</v>
      </c>
      <c r="N197" s="218" t="s">
        <v>41</v>
      </c>
      <c r="O197" s="90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1" t="s">
        <v>120</v>
      </c>
      <c r="AT197" s="221" t="s">
        <v>116</v>
      </c>
      <c r="AU197" s="221" t="s">
        <v>83</v>
      </c>
      <c r="AY197" s="16" t="s">
        <v>114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6" t="s">
        <v>81</v>
      </c>
      <c r="BK197" s="222">
        <f>ROUND(I197*H197,2)</f>
        <v>0</v>
      </c>
      <c r="BL197" s="16" t="s">
        <v>120</v>
      </c>
      <c r="BM197" s="221" t="s">
        <v>237</v>
      </c>
    </row>
    <row r="198" s="2" customFormat="1">
      <c r="A198" s="37"/>
      <c r="B198" s="38"/>
      <c r="C198" s="39"/>
      <c r="D198" s="223" t="s">
        <v>122</v>
      </c>
      <c r="E198" s="39"/>
      <c r="F198" s="224" t="s">
        <v>238</v>
      </c>
      <c r="G198" s="39"/>
      <c r="H198" s="39"/>
      <c r="I198" s="225"/>
      <c r="J198" s="39"/>
      <c r="K198" s="39"/>
      <c r="L198" s="43"/>
      <c r="M198" s="226"/>
      <c r="N198" s="227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122</v>
      </c>
      <c r="AU198" s="16" t="s">
        <v>83</v>
      </c>
    </row>
    <row r="199" s="2" customFormat="1">
      <c r="A199" s="37"/>
      <c r="B199" s="38"/>
      <c r="C199" s="39"/>
      <c r="D199" s="223" t="s">
        <v>142</v>
      </c>
      <c r="E199" s="39"/>
      <c r="F199" s="260" t="s">
        <v>239</v>
      </c>
      <c r="G199" s="39"/>
      <c r="H199" s="39"/>
      <c r="I199" s="225"/>
      <c r="J199" s="39"/>
      <c r="K199" s="39"/>
      <c r="L199" s="43"/>
      <c r="M199" s="226"/>
      <c r="N199" s="227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142</v>
      </c>
      <c r="AU199" s="16" t="s">
        <v>83</v>
      </c>
    </row>
    <row r="200" s="12" customFormat="1" ht="22.8" customHeight="1">
      <c r="A200" s="12"/>
      <c r="B200" s="194"/>
      <c r="C200" s="195"/>
      <c r="D200" s="196" t="s">
        <v>75</v>
      </c>
      <c r="E200" s="208" t="s">
        <v>240</v>
      </c>
      <c r="F200" s="208" t="s">
        <v>241</v>
      </c>
      <c r="G200" s="195"/>
      <c r="H200" s="195"/>
      <c r="I200" s="198"/>
      <c r="J200" s="209">
        <f>BK200</f>
        <v>0</v>
      </c>
      <c r="K200" s="195"/>
      <c r="L200" s="200"/>
      <c r="M200" s="201"/>
      <c r="N200" s="202"/>
      <c r="O200" s="202"/>
      <c r="P200" s="203">
        <f>SUM(P201:P202)</f>
        <v>0</v>
      </c>
      <c r="Q200" s="202"/>
      <c r="R200" s="203">
        <f>SUM(R201:R202)</f>
        <v>0</v>
      </c>
      <c r="S200" s="202"/>
      <c r="T200" s="204">
        <f>SUM(T201:T202)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5" t="s">
        <v>81</v>
      </c>
      <c r="AT200" s="206" t="s">
        <v>75</v>
      </c>
      <c r="AU200" s="206" t="s">
        <v>81</v>
      </c>
      <c r="AY200" s="205" t="s">
        <v>114</v>
      </c>
      <c r="BK200" s="207">
        <f>SUM(BK201:BK202)</f>
        <v>0</v>
      </c>
    </row>
    <row r="201" s="2" customFormat="1" ht="14.4" customHeight="1">
      <c r="A201" s="37"/>
      <c r="B201" s="38"/>
      <c r="C201" s="210" t="s">
        <v>242</v>
      </c>
      <c r="D201" s="210" t="s">
        <v>116</v>
      </c>
      <c r="E201" s="211" t="s">
        <v>243</v>
      </c>
      <c r="F201" s="212" t="s">
        <v>244</v>
      </c>
      <c r="G201" s="213" t="s">
        <v>245</v>
      </c>
      <c r="H201" s="214">
        <v>30.687000000000001</v>
      </c>
      <c r="I201" s="215"/>
      <c r="J201" s="216">
        <f>ROUND(I201*H201,2)</f>
        <v>0</v>
      </c>
      <c r="K201" s="212" t="s">
        <v>1</v>
      </c>
      <c r="L201" s="43"/>
      <c r="M201" s="217" t="s">
        <v>1</v>
      </c>
      <c r="N201" s="218" t="s">
        <v>41</v>
      </c>
      <c r="O201" s="90"/>
      <c r="P201" s="219">
        <f>O201*H201</f>
        <v>0</v>
      </c>
      <c r="Q201" s="219">
        <v>0</v>
      </c>
      <c r="R201" s="219">
        <f>Q201*H201</f>
        <v>0</v>
      </c>
      <c r="S201" s="219">
        <v>0</v>
      </c>
      <c r="T201" s="22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1" t="s">
        <v>120</v>
      </c>
      <c r="AT201" s="221" t="s">
        <v>116</v>
      </c>
      <c r="AU201" s="221" t="s">
        <v>83</v>
      </c>
      <c r="AY201" s="16" t="s">
        <v>114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6" t="s">
        <v>81</v>
      </c>
      <c r="BK201" s="222">
        <f>ROUND(I201*H201,2)</f>
        <v>0</v>
      </c>
      <c r="BL201" s="16" t="s">
        <v>120</v>
      </c>
      <c r="BM201" s="221" t="s">
        <v>246</v>
      </c>
    </row>
    <row r="202" s="2" customFormat="1">
      <c r="A202" s="37"/>
      <c r="B202" s="38"/>
      <c r="C202" s="39"/>
      <c r="D202" s="223" t="s">
        <v>122</v>
      </c>
      <c r="E202" s="39"/>
      <c r="F202" s="224" t="s">
        <v>247</v>
      </c>
      <c r="G202" s="39"/>
      <c r="H202" s="39"/>
      <c r="I202" s="225"/>
      <c r="J202" s="39"/>
      <c r="K202" s="39"/>
      <c r="L202" s="43"/>
      <c r="M202" s="226"/>
      <c r="N202" s="227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122</v>
      </c>
      <c r="AU202" s="16" t="s">
        <v>83</v>
      </c>
    </row>
    <row r="203" s="12" customFormat="1" ht="25.92" customHeight="1">
      <c r="A203" s="12"/>
      <c r="B203" s="194"/>
      <c r="C203" s="195"/>
      <c r="D203" s="196" t="s">
        <v>75</v>
      </c>
      <c r="E203" s="197" t="s">
        <v>248</v>
      </c>
      <c r="F203" s="197" t="s">
        <v>249</v>
      </c>
      <c r="G203" s="195"/>
      <c r="H203" s="195"/>
      <c r="I203" s="198"/>
      <c r="J203" s="199">
        <f>BK203</f>
        <v>0</v>
      </c>
      <c r="K203" s="195"/>
      <c r="L203" s="200"/>
      <c r="M203" s="201"/>
      <c r="N203" s="202"/>
      <c r="O203" s="202"/>
      <c r="P203" s="203">
        <f>SUM(P204:P207)</f>
        <v>0</v>
      </c>
      <c r="Q203" s="202"/>
      <c r="R203" s="203">
        <f>SUM(R204:R207)</f>
        <v>0</v>
      </c>
      <c r="S203" s="202"/>
      <c r="T203" s="204">
        <f>SUM(T204:T207)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5" t="s">
        <v>120</v>
      </c>
      <c r="AT203" s="206" t="s">
        <v>75</v>
      </c>
      <c r="AU203" s="206" t="s">
        <v>76</v>
      </c>
      <c r="AY203" s="205" t="s">
        <v>114</v>
      </c>
      <c r="BK203" s="207">
        <f>SUM(BK204:BK207)</f>
        <v>0</v>
      </c>
    </row>
    <row r="204" s="2" customFormat="1" ht="14.4" customHeight="1">
      <c r="A204" s="37"/>
      <c r="B204" s="38"/>
      <c r="C204" s="210" t="s">
        <v>250</v>
      </c>
      <c r="D204" s="210" t="s">
        <v>116</v>
      </c>
      <c r="E204" s="211" t="s">
        <v>251</v>
      </c>
      <c r="F204" s="212" t="s">
        <v>252</v>
      </c>
      <c r="G204" s="213" t="s">
        <v>253</v>
      </c>
      <c r="H204" s="214">
        <v>45</v>
      </c>
      <c r="I204" s="215"/>
      <c r="J204" s="216">
        <f>ROUND(I204*H204,2)</f>
        <v>0</v>
      </c>
      <c r="K204" s="212" t="s">
        <v>1</v>
      </c>
      <c r="L204" s="43"/>
      <c r="M204" s="217" t="s">
        <v>1</v>
      </c>
      <c r="N204" s="218" t="s">
        <v>41</v>
      </c>
      <c r="O204" s="90"/>
      <c r="P204" s="219">
        <f>O204*H204</f>
        <v>0</v>
      </c>
      <c r="Q204" s="219">
        <v>0</v>
      </c>
      <c r="R204" s="219">
        <f>Q204*H204</f>
        <v>0</v>
      </c>
      <c r="S204" s="219">
        <v>0</v>
      </c>
      <c r="T204" s="220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1" t="s">
        <v>254</v>
      </c>
      <c r="AT204" s="221" t="s">
        <v>116</v>
      </c>
      <c r="AU204" s="221" t="s">
        <v>81</v>
      </c>
      <c r="AY204" s="16" t="s">
        <v>114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6" t="s">
        <v>81</v>
      </c>
      <c r="BK204" s="222">
        <f>ROUND(I204*H204,2)</f>
        <v>0</v>
      </c>
      <c r="BL204" s="16" t="s">
        <v>254</v>
      </c>
      <c r="BM204" s="221" t="s">
        <v>255</v>
      </c>
    </row>
    <row r="205" s="2" customFormat="1">
      <c r="A205" s="37"/>
      <c r="B205" s="38"/>
      <c r="C205" s="39"/>
      <c r="D205" s="223" t="s">
        <v>122</v>
      </c>
      <c r="E205" s="39"/>
      <c r="F205" s="224" t="s">
        <v>256</v>
      </c>
      <c r="G205" s="39"/>
      <c r="H205" s="39"/>
      <c r="I205" s="225"/>
      <c r="J205" s="39"/>
      <c r="K205" s="39"/>
      <c r="L205" s="43"/>
      <c r="M205" s="226"/>
      <c r="N205" s="227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122</v>
      </c>
      <c r="AU205" s="16" t="s">
        <v>81</v>
      </c>
    </row>
    <row r="206" s="13" customFormat="1">
      <c r="A206" s="13"/>
      <c r="B206" s="228"/>
      <c r="C206" s="229"/>
      <c r="D206" s="223" t="s">
        <v>124</v>
      </c>
      <c r="E206" s="230" t="s">
        <v>1</v>
      </c>
      <c r="F206" s="231" t="s">
        <v>257</v>
      </c>
      <c r="G206" s="229"/>
      <c r="H206" s="232">
        <v>45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8" t="s">
        <v>124</v>
      </c>
      <c r="AU206" s="238" t="s">
        <v>81</v>
      </c>
      <c r="AV206" s="13" t="s">
        <v>83</v>
      </c>
      <c r="AW206" s="13" t="s">
        <v>32</v>
      </c>
      <c r="AX206" s="13" t="s">
        <v>76</v>
      </c>
      <c r="AY206" s="238" t="s">
        <v>114</v>
      </c>
    </row>
    <row r="207" s="14" customFormat="1">
      <c r="A207" s="14"/>
      <c r="B207" s="239"/>
      <c r="C207" s="240"/>
      <c r="D207" s="223" t="s">
        <v>124</v>
      </c>
      <c r="E207" s="241" t="s">
        <v>1</v>
      </c>
      <c r="F207" s="242" t="s">
        <v>126</v>
      </c>
      <c r="G207" s="240"/>
      <c r="H207" s="243">
        <v>45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9" t="s">
        <v>124</v>
      </c>
      <c r="AU207" s="249" t="s">
        <v>81</v>
      </c>
      <c r="AV207" s="14" t="s">
        <v>120</v>
      </c>
      <c r="AW207" s="14" t="s">
        <v>32</v>
      </c>
      <c r="AX207" s="14" t="s">
        <v>81</v>
      </c>
      <c r="AY207" s="249" t="s">
        <v>114</v>
      </c>
    </row>
    <row r="208" s="12" customFormat="1" ht="25.92" customHeight="1">
      <c r="A208" s="12"/>
      <c r="B208" s="194"/>
      <c r="C208" s="195"/>
      <c r="D208" s="196" t="s">
        <v>75</v>
      </c>
      <c r="E208" s="197" t="s">
        <v>258</v>
      </c>
      <c r="F208" s="197" t="s">
        <v>259</v>
      </c>
      <c r="G208" s="195"/>
      <c r="H208" s="195"/>
      <c r="I208" s="198"/>
      <c r="J208" s="199">
        <f>BK208</f>
        <v>0</v>
      </c>
      <c r="K208" s="195"/>
      <c r="L208" s="200"/>
      <c r="M208" s="201"/>
      <c r="N208" s="202"/>
      <c r="O208" s="202"/>
      <c r="P208" s="203">
        <f>P209+P212</f>
        <v>0</v>
      </c>
      <c r="Q208" s="202"/>
      <c r="R208" s="203">
        <f>R209+R212</f>
        <v>0</v>
      </c>
      <c r="S208" s="202"/>
      <c r="T208" s="204">
        <f>T209+T212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5" t="s">
        <v>146</v>
      </c>
      <c r="AT208" s="206" t="s">
        <v>75</v>
      </c>
      <c r="AU208" s="206" t="s">
        <v>76</v>
      </c>
      <c r="AY208" s="205" t="s">
        <v>114</v>
      </c>
      <c r="BK208" s="207">
        <f>BK209+BK212</f>
        <v>0</v>
      </c>
    </row>
    <row r="209" s="12" customFormat="1" ht="22.8" customHeight="1">
      <c r="A209" s="12"/>
      <c r="B209" s="194"/>
      <c r="C209" s="195"/>
      <c r="D209" s="196" t="s">
        <v>75</v>
      </c>
      <c r="E209" s="208" t="s">
        <v>260</v>
      </c>
      <c r="F209" s="208" t="s">
        <v>261</v>
      </c>
      <c r="G209" s="195"/>
      <c r="H209" s="195"/>
      <c r="I209" s="198"/>
      <c r="J209" s="209">
        <f>BK209</f>
        <v>0</v>
      </c>
      <c r="K209" s="195"/>
      <c r="L209" s="200"/>
      <c r="M209" s="201"/>
      <c r="N209" s="202"/>
      <c r="O209" s="202"/>
      <c r="P209" s="203">
        <f>SUM(P210:P211)</f>
        <v>0</v>
      </c>
      <c r="Q209" s="202"/>
      <c r="R209" s="203">
        <f>SUM(R210:R211)</f>
        <v>0</v>
      </c>
      <c r="S209" s="202"/>
      <c r="T209" s="204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5" t="s">
        <v>146</v>
      </c>
      <c r="AT209" s="206" t="s">
        <v>75</v>
      </c>
      <c r="AU209" s="206" t="s">
        <v>81</v>
      </c>
      <c r="AY209" s="205" t="s">
        <v>114</v>
      </c>
      <c r="BK209" s="207">
        <f>SUM(BK210:BK211)</f>
        <v>0</v>
      </c>
    </row>
    <row r="210" s="2" customFormat="1" ht="14.4" customHeight="1">
      <c r="A210" s="37"/>
      <c r="B210" s="38"/>
      <c r="C210" s="210" t="s">
        <v>262</v>
      </c>
      <c r="D210" s="210" t="s">
        <v>116</v>
      </c>
      <c r="E210" s="211" t="s">
        <v>263</v>
      </c>
      <c r="F210" s="212" t="s">
        <v>264</v>
      </c>
      <c r="G210" s="213" t="s">
        <v>194</v>
      </c>
      <c r="H210" s="214">
        <v>1</v>
      </c>
      <c r="I210" s="215"/>
      <c r="J210" s="216">
        <f>ROUND(I210*H210,2)</f>
        <v>0</v>
      </c>
      <c r="K210" s="212" t="s">
        <v>1</v>
      </c>
      <c r="L210" s="43"/>
      <c r="M210" s="217" t="s">
        <v>1</v>
      </c>
      <c r="N210" s="218" t="s">
        <v>41</v>
      </c>
      <c r="O210" s="90"/>
      <c r="P210" s="219">
        <f>O210*H210</f>
        <v>0</v>
      </c>
      <c r="Q210" s="219">
        <v>0</v>
      </c>
      <c r="R210" s="219">
        <f>Q210*H210</f>
        <v>0</v>
      </c>
      <c r="S210" s="219">
        <v>0</v>
      </c>
      <c r="T210" s="220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1" t="s">
        <v>120</v>
      </c>
      <c r="AT210" s="221" t="s">
        <v>116</v>
      </c>
      <c r="AU210" s="221" t="s">
        <v>83</v>
      </c>
      <c r="AY210" s="16" t="s">
        <v>114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6" t="s">
        <v>81</v>
      </c>
      <c r="BK210" s="222">
        <f>ROUND(I210*H210,2)</f>
        <v>0</v>
      </c>
      <c r="BL210" s="16" t="s">
        <v>120</v>
      </c>
      <c r="BM210" s="221" t="s">
        <v>265</v>
      </c>
    </row>
    <row r="211" s="2" customFormat="1">
      <c r="A211" s="37"/>
      <c r="B211" s="38"/>
      <c r="C211" s="39"/>
      <c r="D211" s="223" t="s">
        <v>122</v>
      </c>
      <c r="E211" s="39"/>
      <c r="F211" s="224" t="s">
        <v>266</v>
      </c>
      <c r="G211" s="39"/>
      <c r="H211" s="39"/>
      <c r="I211" s="225"/>
      <c r="J211" s="39"/>
      <c r="K211" s="39"/>
      <c r="L211" s="43"/>
      <c r="M211" s="226"/>
      <c r="N211" s="227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122</v>
      </c>
      <c r="AU211" s="16" t="s">
        <v>83</v>
      </c>
    </row>
    <row r="212" s="12" customFormat="1" ht="22.8" customHeight="1">
      <c r="A212" s="12"/>
      <c r="B212" s="194"/>
      <c r="C212" s="195"/>
      <c r="D212" s="196" t="s">
        <v>75</v>
      </c>
      <c r="E212" s="208" t="s">
        <v>267</v>
      </c>
      <c r="F212" s="208" t="s">
        <v>268</v>
      </c>
      <c r="G212" s="195"/>
      <c r="H212" s="195"/>
      <c r="I212" s="198"/>
      <c r="J212" s="209">
        <f>BK212</f>
        <v>0</v>
      </c>
      <c r="K212" s="195"/>
      <c r="L212" s="200"/>
      <c r="M212" s="201"/>
      <c r="N212" s="202"/>
      <c r="O212" s="202"/>
      <c r="P212" s="203">
        <f>SUM(P213:P214)</f>
        <v>0</v>
      </c>
      <c r="Q212" s="202"/>
      <c r="R212" s="203">
        <f>SUM(R213:R214)</f>
        <v>0</v>
      </c>
      <c r="S212" s="202"/>
      <c r="T212" s="204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5" t="s">
        <v>146</v>
      </c>
      <c r="AT212" s="206" t="s">
        <v>75</v>
      </c>
      <c r="AU212" s="206" t="s">
        <v>81</v>
      </c>
      <c r="AY212" s="205" t="s">
        <v>114</v>
      </c>
      <c r="BK212" s="207">
        <f>SUM(BK213:BK214)</f>
        <v>0</v>
      </c>
    </row>
    <row r="213" s="2" customFormat="1" ht="14.4" customHeight="1">
      <c r="A213" s="37"/>
      <c r="B213" s="38"/>
      <c r="C213" s="210" t="s">
        <v>269</v>
      </c>
      <c r="D213" s="210" t="s">
        <v>116</v>
      </c>
      <c r="E213" s="211" t="s">
        <v>270</v>
      </c>
      <c r="F213" s="212" t="s">
        <v>268</v>
      </c>
      <c r="G213" s="213" t="s">
        <v>194</v>
      </c>
      <c r="H213" s="214">
        <v>1</v>
      </c>
      <c r="I213" s="215"/>
      <c r="J213" s="216">
        <f>ROUND(I213*H213,2)</f>
        <v>0</v>
      </c>
      <c r="K213" s="212" t="s">
        <v>1</v>
      </c>
      <c r="L213" s="43"/>
      <c r="M213" s="217" t="s">
        <v>1</v>
      </c>
      <c r="N213" s="218" t="s">
        <v>41</v>
      </c>
      <c r="O213" s="90"/>
      <c r="P213" s="219">
        <f>O213*H213</f>
        <v>0</v>
      </c>
      <c r="Q213" s="219">
        <v>0</v>
      </c>
      <c r="R213" s="219">
        <f>Q213*H213</f>
        <v>0</v>
      </c>
      <c r="S213" s="219">
        <v>0</v>
      </c>
      <c r="T213" s="220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1" t="s">
        <v>120</v>
      </c>
      <c r="AT213" s="221" t="s">
        <v>116</v>
      </c>
      <c r="AU213" s="221" t="s">
        <v>83</v>
      </c>
      <c r="AY213" s="16" t="s">
        <v>114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6" t="s">
        <v>81</v>
      </c>
      <c r="BK213" s="222">
        <f>ROUND(I213*H213,2)</f>
        <v>0</v>
      </c>
      <c r="BL213" s="16" t="s">
        <v>120</v>
      </c>
      <c r="BM213" s="221" t="s">
        <v>271</v>
      </c>
    </row>
    <row r="214" s="2" customFormat="1">
      <c r="A214" s="37"/>
      <c r="B214" s="38"/>
      <c r="C214" s="39"/>
      <c r="D214" s="223" t="s">
        <v>122</v>
      </c>
      <c r="E214" s="39"/>
      <c r="F214" s="224" t="s">
        <v>272</v>
      </c>
      <c r="G214" s="39"/>
      <c r="H214" s="39"/>
      <c r="I214" s="225"/>
      <c r="J214" s="39"/>
      <c r="K214" s="39"/>
      <c r="L214" s="43"/>
      <c r="M214" s="261"/>
      <c r="N214" s="262"/>
      <c r="O214" s="263"/>
      <c r="P214" s="263"/>
      <c r="Q214" s="263"/>
      <c r="R214" s="263"/>
      <c r="S214" s="263"/>
      <c r="T214" s="26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122</v>
      </c>
      <c r="AU214" s="16" t="s">
        <v>83</v>
      </c>
    </row>
    <row r="215" s="2" customFormat="1" ht="6.96" customHeight="1">
      <c r="A215" s="37"/>
      <c r="B215" s="65"/>
      <c r="C215" s="66"/>
      <c r="D215" s="66"/>
      <c r="E215" s="66"/>
      <c r="F215" s="66"/>
      <c r="G215" s="66"/>
      <c r="H215" s="66"/>
      <c r="I215" s="66"/>
      <c r="J215" s="66"/>
      <c r="K215" s="66"/>
      <c r="L215" s="43"/>
      <c r="M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</row>
  </sheetData>
  <sheetProtection sheet="1" autoFilter="0" formatColumns="0" formatRows="0" objects="1" scenarios="1" spinCount="100000" saltValue="cpJL42HWZVlOLopLlr2+BYdIn40mJ4rIQmi5hTOKAzaYnrcKC2zADtyKNWsT8DA9KLIbhoY2bnZEivseo+ftEw==" hashValue="mXZPCP4IF6wlYHBlToOUXBarzQMpWTJYOSSn1T0Deyurk3GcCz+YiaCHDWkE2R4Ce7I9mR5nvlbpSR9cIYLosA==" algorithmName="SHA-512" password="CC35"/>
  <autoFilter ref="C119:K214"/>
  <mergeCells count="6">
    <mergeCell ref="E7:H7"/>
    <mergeCell ref="E16:H16"/>
    <mergeCell ref="E25:H25"/>
    <mergeCell ref="E85:H85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Janoušová Cecilie, Ing.</dc:creator>
  <cp:lastModifiedBy>Janoušová Cecilie, Ing.</cp:lastModifiedBy>
  <dcterms:created xsi:type="dcterms:W3CDTF">2020-08-05T11:26:48Z</dcterms:created>
  <dcterms:modified xsi:type="dcterms:W3CDTF">2020-08-05T11:26:51Z</dcterms:modified>
</cp:coreProperties>
</file>